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정호경\Desktop\2023수시 등록결과\"/>
    </mc:Choice>
  </mc:AlternateContent>
  <bookViews>
    <workbookView xWindow="0" yWindow="0" windowWidth="23040" windowHeight="9300" tabRatio="599"/>
  </bookViews>
  <sheets>
    <sheet name="총괄" sheetId="17" r:id="rId1"/>
  </sheets>
  <definedNames>
    <definedName name="_xlnm.Print_Area" localSheetId="0">총괄!$A$1:$T$55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9" i="17" l="1"/>
  <c r="F29" i="17" l="1"/>
  <c r="G29" i="17" l="1"/>
  <c r="S38" i="17" l="1"/>
  <c r="S39" i="17"/>
  <c r="S40" i="17"/>
  <c r="S41" i="17"/>
  <c r="S42" i="17"/>
  <c r="S43" i="17"/>
  <c r="S44" i="17"/>
  <c r="S45" i="17"/>
  <c r="S46" i="17"/>
  <c r="S47" i="17"/>
  <c r="S48" i="17"/>
  <c r="S49" i="17"/>
  <c r="S37" i="17"/>
  <c r="I35" i="17"/>
  <c r="J35" i="17"/>
  <c r="K35" i="17"/>
  <c r="K29" i="17"/>
  <c r="S31" i="17"/>
  <c r="S32" i="17"/>
  <c r="S33" i="17"/>
  <c r="S34" i="17"/>
  <c r="S30" i="17"/>
  <c r="S14" i="17"/>
  <c r="S15" i="17"/>
  <c r="S16" i="17"/>
  <c r="S17" i="17"/>
  <c r="S18" i="17"/>
  <c r="S19" i="17"/>
  <c r="S20" i="17"/>
  <c r="S21" i="17"/>
  <c r="S22" i="17"/>
  <c r="S23" i="17"/>
  <c r="S24" i="17"/>
  <c r="S25" i="17"/>
  <c r="S26" i="17"/>
  <c r="S27" i="17"/>
  <c r="S28" i="17"/>
  <c r="S13" i="17"/>
  <c r="F50" i="17"/>
  <c r="G50" i="17"/>
  <c r="I50" i="17"/>
  <c r="J50" i="17"/>
  <c r="K50" i="17"/>
  <c r="M50" i="17"/>
  <c r="N50" i="17"/>
  <c r="O50" i="17"/>
  <c r="P50" i="17"/>
  <c r="Q50" i="17"/>
  <c r="R50" i="17"/>
  <c r="E50" i="17"/>
  <c r="M35" i="17"/>
  <c r="N35" i="17"/>
  <c r="O35" i="17"/>
  <c r="P35" i="17"/>
  <c r="Q35" i="17"/>
  <c r="R35" i="17"/>
  <c r="U35" i="17"/>
  <c r="E35" i="17"/>
  <c r="H32" i="17"/>
  <c r="L32" i="17" s="1"/>
  <c r="I29" i="17"/>
  <c r="J29" i="17"/>
  <c r="N29" i="17"/>
  <c r="O29" i="17"/>
  <c r="P29" i="17"/>
  <c r="Q29" i="17"/>
  <c r="R29" i="17"/>
  <c r="E29" i="17"/>
  <c r="H33" i="17"/>
  <c r="L33" i="17" s="1"/>
  <c r="H34" i="17"/>
  <c r="L34" i="17" s="1"/>
  <c r="H37" i="17"/>
  <c r="L37" i="17" s="1"/>
  <c r="H38" i="17"/>
  <c r="L38" i="17" s="1"/>
  <c r="T38" i="17" s="1"/>
  <c r="H39" i="17"/>
  <c r="L39" i="17" s="1"/>
  <c r="T39" i="17" s="1"/>
  <c r="H40" i="17"/>
  <c r="L40" i="17" s="1"/>
  <c r="T40" i="17" s="1"/>
  <c r="H41" i="17"/>
  <c r="L41" i="17" s="1"/>
  <c r="T41" i="17" s="1"/>
  <c r="H42" i="17"/>
  <c r="L42" i="17" s="1"/>
  <c r="H43" i="17"/>
  <c r="L43" i="17" s="1"/>
  <c r="H44" i="17"/>
  <c r="L44" i="17" s="1"/>
  <c r="T44" i="17" s="1"/>
  <c r="H45" i="17"/>
  <c r="L45" i="17" s="1"/>
  <c r="H46" i="17"/>
  <c r="L46" i="17" s="1"/>
  <c r="T46" i="17" s="1"/>
  <c r="H47" i="17"/>
  <c r="L47" i="17" s="1"/>
  <c r="T47" i="17" s="1"/>
  <c r="H48" i="17"/>
  <c r="L48" i="17" s="1"/>
  <c r="T48" i="17" s="1"/>
  <c r="H49" i="17"/>
  <c r="L49" i="17" s="1"/>
  <c r="T49" i="17" s="1"/>
  <c r="T33" i="17" l="1"/>
  <c r="T32" i="17"/>
  <c r="T23" i="17"/>
  <c r="T22" i="17"/>
  <c r="T34" i="17"/>
  <c r="T24" i="17"/>
  <c r="K36" i="17"/>
  <c r="T14" i="17"/>
  <c r="T42" i="17"/>
  <c r="T43" i="17"/>
  <c r="S29" i="17"/>
  <c r="T45" i="17"/>
  <c r="T37" i="17"/>
  <c r="S35" i="17"/>
  <c r="S50" i="17"/>
  <c r="J36" i="17"/>
  <c r="J51" i="17" s="1"/>
  <c r="I36" i="17"/>
  <c r="I51" i="17" s="1"/>
  <c r="L50" i="17"/>
  <c r="H23" i="17"/>
  <c r="L23" i="17" s="1"/>
  <c r="H15" i="17"/>
  <c r="L15" i="17" s="1"/>
  <c r="T15" i="17" s="1"/>
  <c r="P36" i="17"/>
  <c r="P51" i="17" s="1"/>
  <c r="O36" i="17"/>
  <c r="O51" i="17" s="1"/>
  <c r="M36" i="17"/>
  <c r="H31" i="17"/>
  <c r="L31" i="17" s="1"/>
  <c r="T31" i="17" s="1"/>
  <c r="H26" i="17"/>
  <c r="L26" i="17" s="1"/>
  <c r="T26" i="17" s="1"/>
  <c r="H18" i="17"/>
  <c r="L18" i="17" s="1"/>
  <c r="T18" i="17" s="1"/>
  <c r="H14" i="17"/>
  <c r="L14" i="17" s="1"/>
  <c r="H50" i="17"/>
  <c r="H30" i="17"/>
  <c r="L30" i="17" s="1"/>
  <c r="T30" i="17" s="1"/>
  <c r="H13" i="17"/>
  <c r="L13" i="17" s="1"/>
  <c r="H24" i="17"/>
  <c r="L24" i="17" s="1"/>
  <c r="H16" i="17"/>
  <c r="L16" i="17" s="1"/>
  <c r="T16" i="17" s="1"/>
  <c r="K51" i="17"/>
  <c r="H25" i="17"/>
  <c r="L25" i="17" s="1"/>
  <c r="T25" i="17" s="1"/>
  <c r="H17" i="17"/>
  <c r="L17" i="17" s="1"/>
  <c r="T17" i="17" s="1"/>
  <c r="E36" i="17"/>
  <c r="E51" i="17" s="1"/>
  <c r="Q36" i="17"/>
  <c r="Q51" i="17" s="1"/>
  <c r="G35" i="17"/>
  <c r="N36" i="17"/>
  <c r="N51" i="17" s="1"/>
  <c r="R36" i="17"/>
  <c r="R51" i="17" s="1"/>
  <c r="H21" i="17"/>
  <c r="L21" i="17" s="1"/>
  <c r="T21" i="17" s="1"/>
  <c r="F35" i="17"/>
  <c r="H20" i="17"/>
  <c r="L20" i="17" s="1"/>
  <c r="T20" i="17" s="1"/>
  <c r="H22" i="17"/>
  <c r="L22" i="17" s="1"/>
  <c r="H27" i="17"/>
  <c r="L27" i="17" s="1"/>
  <c r="T27" i="17" s="1"/>
  <c r="H19" i="17"/>
  <c r="L19" i="17" s="1"/>
  <c r="T19" i="17" s="1"/>
  <c r="H28" i="17"/>
  <c r="L28" i="17" s="1"/>
  <c r="T28" i="17" s="1"/>
  <c r="L35" i="17" l="1"/>
  <c r="T35" i="17" s="1"/>
  <c r="L29" i="17"/>
  <c r="L36" i="17" s="1"/>
  <c r="T13" i="17"/>
  <c r="H29" i="17"/>
  <c r="L51" i="17"/>
  <c r="T50" i="17"/>
  <c r="S36" i="17"/>
  <c r="H35" i="17"/>
  <c r="M51" i="17"/>
  <c r="S51" i="17" s="1"/>
  <c r="G36" i="17"/>
  <c r="G51" i="17" s="1"/>
  <c r="F36" i="17"/>
  <c r="F51" i="17" s="1"/>
  <c r="T36" i="17" l="1"/>
  <c r="T29" i="17"/>
  <c r="T51" i="17"/>
  <c r="H36" i="17"/>
  <c r="H51" i="17" s="1"/>
</calcChain>
</file>

<file path=xl/sharedStrings.xml><?xml version="1.0" encoding="utf-8"?>
<sst xmlns="http://schemas.openxmlformats.org/spreadsheetml/2006/main" count="147" uniqueCount="130">
  <si>
    <t>110</t>
  </si>
  <si>
    <t>120</t>
  </si>
  <si>
    <t>컴퓨터응용수학부</t>
  </si>
  <si>
    <t>디자인건축융합학부</t>
  </si>
  <si>
    <t>610</t>
  </si>
  <si>
    <t xml:space="preserve">문예창작미디어콘텐츠홍보전공, 
영미언어문학전공, 
공공행정전공  </t>
    <phoneticPr fontId="2" type="noConversion"/>
  </si>
  <si>
    <t xml:space="preserve">식물생명환경전공, 
조경학전공 </t>
    <phoneticPr fontId="2" type="noConversion"/>
  </si>
  <si>
    <t>원예생명공학전공, 
응용생명공학전공</t>
    <phoneticPr fontId="2" type="noConversion"/>
  </si>
  <si>
    <t>토목공학전공, 
환경공학전공</t>
    <phoneticPr fontId="2" type="noConversion"/>
  </si>
  <si>
    <t>지역자원시스템공학전공, 
안전공학전공</t>
    <phoneticPr fontId="2" type="noConversion"/>
  </si>
  <si>
    <t xml:space="preserve">식품생명공학전공, 
화학공학전공 </t>
    <phoneticPr fontId="2" type="noConversion"/>
  </si>
  <si>
    <t>ICT로봇공학전공, 
기계공학전공</t>
    <phoneticPr fontId="2" type="noConversion"/>
  </si>
  <si>
    <t>전자공학전공, 
전기공학전공</t>
    <phoneticPr fontId="2" type="noConversion"/>
  </si>
  <si>
    <t>소프트웨어&amp;서비스컴퓨팅전공, 
소프트웨어융합전공, 
응용수학전공</t>
    <phoneticPr fontId="2" type="noConversion"/>
  </si>
  <si>
    <t>모집단위명</t>
    <phoneticPr fontId="2" type="noConversion"/>
  </si>
  <si>
    <t>코드</t>
    <phoneticPr fontId="2" type="noConversion"/>
  </si>
  <si>
    <t>안성
캠퍼스</t>
    <phoneticPr fontId="2" type="noConversion"/>
  </si>
  <si>
    <t>소계</t>
    <phoneticPr fontId="2" type="noConversion"/>
  </si>
  <si>
    <t>재활복지학부</t>
  </si>
  <si>
    <t>창의예술학부</t>
  </si>
  <si>
    <t>정보보안전공</t>
  </si>
  <si>
    <t>제품공간디자인전공</t>
  </si>
  <si>
    <t>평택
캠퍼스</t>
    <phoneticPr fontId="2" type="noConversion"/>
  </si>
  <si>
    <t>합계</t>
    <phoneticPr fontId="2" type="noConversion"/>
  </si>
  <si>
    <t xml:space="preserve">AI반도체융합전공 </t>
    <phoneticPr fontId="2" type="noConversion"/>
  </si>
  <si>
    <t>입학
정원</t>
    <phoneticPr fontId="2" type="noConversion"/>
  </si>
  <si>
    <t>정원외</t>
    <phoneticPr fontId="2" type="noConversion"/>
  </si>
  <si>
    <t>총계</t>
    <phoneticPr fontId="2" type="noConversion"/>
  </si>
  <si>
    <t>학생부교과</t>
    <phoneticPr fontId="2" type="noConversion"/>
  </si>
  <si>
    <t>일반전형</t>
    <phoneticPr fontId="2" type="noConversion"/>
  </si>
  <si>
    <t>인문융합공공인재학부</t>
    <phoneticPr fontId="2" type="noConversion"/>
  </si>
  <si>
    <t>법경영학부</t>
    <phoneticPr fontId="2" type="noConversion"/>
  </si>
  <si>
    <t xml:space="preserve"> 법학전공, 경영학전공</t>
    <phoneticPr fontId="2" type="noConversion"/>
  </si>
  <si>
    <t>웰니스산업융합학부</t>
    <phoneticPr fontId="2" type="noConversion"/>
  </si>
  <si>
    <t>동물생명융합학부</t>
    <phoneticPr fontId="2" type="noConversion"/>
  </si>
  <si>
    <t>생명공학부</t>
    <phoneticPr fontId="2" type="noConversion"/>
  </si>
  <si>
    <t>건설환경공학부</t>
    <phoneticPr fontId="2" type="noConversion"/>
  </si>
  <si>
    <t>사회안전시스템공학부</t>
    <phoneticPr fontId="2" type="noConversion"/>
  </si>
  <si>
    <t>식품생명화학공학부</t>
    <phoneticPr fontId="2" type="noConversion"/>
  </si>
  <si>
    <t>컴퓨터응용수학부</t>
    <phoneticPr fontId="2" type="noConversion"/>
  </si>
  <si>
    <t>ICT로봇기계공학부</t>
    <phoneticPr fontId="2" type="noConversion"/>
  </si>
  <si>
    <t>전자전기공학부</t>
    <phoneticPr fontId="2" type="noConversion"/>
  </si>
  <si>
    <t>디자인건축융합학부</t>
    <phoneticPr fontId="2" type="noConversion"/>
  </si>
  <si>
    <t>건축학전공(5년제)</t>
    <phoneticPr fontId="2" type="noConversion"/>
  </si>
  <si>
    <t>건축공학전공(4년제)</t>
    <phoneticPr fontId="2" type="noConversion"/>
  </si>
  <si>
    <t>주간</t>
    <phoneticPr fontId="2" type="noConversion"/>
  </si>
  <si>
    <t>건설환경공학부(야)</t>
    <phoneticPr fontId="2" type="noConversion"/>
  </si>
  <si>
    <t>토목공학전공(야)</t>
    <phoneticPr fontId="2" type="noConversion"/>
  </si>
  <si>
    <t>식품생명화학공학부(야)</t>
    <phoneticPr fontId="2" type="noConversion"/>
  </si>
  <si>
    <t>식품생명공학전공(야)</t>
    <phoneticPr fontId="2" type="noConversion"/>
  </si>
  <si>
    <t>융합레포츠전공(야)</t>
    <phoneticPr fontId="2" type="noConversion"/>
  </si>
  <si>
    <t>노동복지전공(야)</t>
    <phoneticPr fontId="2" type="noConversion"/>
  </si>
  <si>
    <t>야간</t>
    <phoneticPr fontId="2" type="noConversion"/>
  </si>
  <si>
    <t>의류산업학전공, 
아동가족복지학전공, 
식품영양학전공, 
웰니스스포츠과학전공</t>
    <phoneticPr fontId="2" type="noConversion"/>
  </si>
  <si>
    <t>캠퍼스
구분</t>
    <phoneticPr fontId="2" type="noConversion"/>
  </si>
  <si>
    <t>공공행정전공</t>
    <phoneticPr fontId="2" type="noConversion"/>
  </si>
  <si>
    <t>장애상담심리학전공</t>
    <phoneticPr fontId="2" type="noConversion"/>
  </si>
  <si>
    <t>장애인레저스포츠학전공</t>
    <phoneticPr fontId="2" type="noConversion"/>
  </si>
  <si>
    <t>모던음악학전공</t>
    <phoneticPr fontId="2" type="noConversion"/>
  </si>
  <si>
    <t>귀금속보석공예전공</t>
    <phoneticPr fontId="2" type="noConversion"/>
  </si>
  <si>
    <t>창의자율전공학부</t>
    <phoneticPr fontId="2" type="noConversion"/>
  </si>
  <si>
    <t>유아특수보육학전공</t>
    <phoneticPr fontId="2" type="noConversion"/>
  </si>
  <si>
    <t>의료보장구학전공</t>
    <phoneticPr fontId="2" type="noConversion"/>
  </si>
  <si>
    <t>사회복지학전공</t>
    <phoneticPr fontId="2" type="noConversion"/>
  </si>
  <si>
    <t>정원내</t>
    <phoneticPr fontId="2" type="noConversion"/>
  </si>
  <si>
    <t>시각영상디자인전공-무실기</t>
    <phoneticPr fontId="2" type="noConversion"/>
  </si>
  <si>
    <t>시각영상디자인전공-실기</t>
    <phoneticPr fontId="2" type="noConversion"/>
  </si>
  <si>
    <t>AI반도체융합학부</t>
    <phoneticPr fontId="2" type="noConversion"/>
  </si>
  <si>
    <t>식물자원조경학부</t>
    <phoneticPr fontId="2" type="noConversion"/>
  </si>
  <si>
    <t>210</t>
    <phoneticPr fontId="2" type="noConversion"/>
  </si>
  <si>
    <t>310</t>
    <phoneticPr fontId="2" type="noConversion"/>
  </si>
  <si>
    <t>320</t>
    <phoneticPr fontId="2" type="noConversion"/>
  </si>
  <si>
    <t>330</t>
    <phoneticPr fontId="2" type="noConversion"/>
  </si>
  <si>
    <t>410</t>
    <phoneticPr fontId="2" type="noConversion"/>
  </si>
  <si>
    <t>420</t>
    <phoneticPr fontId="2" type="noConversion"/>
  </si>
  <si>
    <t>430</t>
    <phoneticPr fontId="2" type="noConversion"/>
  </si>
  <si>
    <t>440</t>
    <phoneticPr fontId="2" type="noConversion"/>
  </si>
  <si>
    <t>450</t>
    <phoneticPr fontId="2" type="noConversion"/>
  </si>
  <si>
    <t>460</t>
    <phoneticPr fontId="2" type="noConversion"/>
  </si>
  <si>
    <t>471</t>
    <phoneticPr fontId="2" type="noConversion"/>
  </si>
  <si>
    <t>472</t>
    <phoneticPr fontId="2" type="noConversion"/>
  </si>
  <si>
    <t>473</t>
    <phoneticPr fontId="2" type="noConversion"/>
  </si>
  <si>
    <t>474</t>
    <phoneticPr fontId="2" type="noConversion"/>
  </si>
  <si>
    <t>510</t>
    <phoneticPr fontId="2" type="noConversion"/>
  </si>
  <si>
    <t>520</t>
    <phoneticPr fontId="2" type="noConversion"/>
  </si>
  <si>
    <t>한국수어교육전공</t>
    <phoneticPr fontId="2" type="noConversion"/>
  </si>
  <si>
    <t>사회통합학부</t>
    <phoneticPr fontId="2" type="noConversion"/>
  </si>
  <si>
    <t>동물생명과학전공, 
동물응용과학전공</t>
    <phoneticPr fontId="2" type="noConversion"/>
  </si>
  <si>
    <t>레저스포츠매니지먼트전공(야)</t>
    <phoneticPr fontId="2" type="noConversion"/>
  </si>
  <si>
    <t>550</t>
    <phoneticPr fontId="2" type="noConversion"/>
  </si>
  <si>
    <t>560</t>
    <phoneticPr fontId="2" type="noConversion"/>
  </si>
  <si>
    <t>모집
인원</t>
    <phoneticPr fontId="2" type="noConversion"/>
  </si>
  <si>
    <t>620</t>
  </si>
  <si>
    <t>630</t>
  </si>
  <si>
    <t>640</t>
  </si>
  <si>
    <t>650</t>
  </si>
  <si>
    <t>660</t>
  </si>
  <si>
    <t>680</t>
  </si>
  <si>
    <t>실기위주</t>
    <phoneticPr fontId="2" type="noConversion"/>
  </si>
  <si>
    <t>EUE003001</t>
    <phoneticPr fontId="2" type="noConversion"/>
  </si>
  <si>
    <t>670</t>
  </si>
  <si>
    <t>EUE003101</t>
    <phoneticPr fontId="2" type="noConversion"/>
  </si>
  <si>
    <t xml:space="preserve">※ 통합 모집인원: 모집단위별 미표시, 소계, 합계 표시 </t>
    <phoneticPr fontId="2" type="noConversion"/>
  </si>
  <si>
    <t>700</t>
    <phoneticPr fontId="2" type="noConversion"/>
  </si>
  <si>
    <t>710</t>
    <phoneticPr fontId="2" type="noConversion"/>
  </si>
  <si>
    <t>720</t>
    <phoneticPr fontId="2" type="noConversion"/>
  </si>
  <si>
    <t>730</t>
    <phoneticPr fontId="2" type="noConversion"/>
  </si>
  <si>
    <t>740</t>
    <phoneticPr fontId="2" type="noConversion"/>
  </si>
  <si>
    <t>540</t>
    <phoneticPr fontId="2" type="noConversion"/>
  </si>
  <si>
    <t>예비후보</t>
    <phoneticPr fontId="2" type="noConversion"/>
  </si>
  <si>
    <t>수능위주</t>
    <phoneticPr fontId="2" type="noConversion"/>
  </si>
  <si>
    <t>계</t>
    <phoneticPr fontId="2" type="noConversion"/>
  </si>
  <si>
    <t>이월
인원</t>
    <phoneticPr fontId="2" type="noConversion"/>
  </si>
  <si>
    <t>모집인원</t>
    <phoneticPr fontId="2" type="noConversion"/>
  </si>
  <si>
    <t>당초인원</t>
    <phoneticPr fontId="2" type="noConversion"/>
  </si>
  <si>
    <t>일반</t>
    <phoneticPr fontId="2" type="noConversion"/>
  </si>
  <si>
    <t>음악특기자</t>
    <phoneticPr fontId="2" type="noConversion"/>
  </si>
  <si>
    <t>특수교육
대상자</t>
    <phoneticPr fontId="2" type="noConversion"/>
  </si>
  <si>
    <t>특수교육
대상자</t>
    <phoneticPr fontId="2" type="noConversion"/>
  </si>
  <si>
    <t>특성화고
졸업자</t>
    <phoneticPr fontId="2" type="noConversion"/>
  </si>
  <si>
    <t>농어촌
학생</t>
    <phoneticPr fontId="2" type="noConversion"/>
  </si>
  <si>
    <t>기초생활
수급자</t>
    <phoneticPr fontId="2" type="noConversion"/>
  </si>
  <si>
    <t>서해5도
학생</t>
    <phoneticPr fontId="2" type="noConversion"/>
  </si>
  <si>
    <t>특성화등고졸
 재직자</t>
    <phoneticPr fontId="2" type="noConversion"/>
  </si>
  <si>
    <t>재외국민과 
외국인</t>
    <phoneticPr fontId="2" type="noConversion"/>
  </si>
  <si>
    <t>소계</t>
    <phoneticPr fontId="2" type="noConversion"/>
  </si>
  <si>
    <t>2023학년도 대학입학전형 정시 다군 모집인원총괄표(수시 이월인원 포함)</t>
    <phoneticPr fontId="2" type="noConversion"/>
  </si>
  <si>
    <t>※ 특수교육대상자 전형 지원자격(장애인등록증 소지자), 전형방법(수능70%(미 응시자 지원가능)+면접30%)</t>
    <phoneticPr fontId="2" type="noConversion"/>
  </si>
  <si>
    <t>실기/실적위주</t>
    <phoneticPr fontId="2" type="noConversion"/>
  </si>
  <si>
    <t>미래융합학부(야)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</si>
</sst>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"/>
    <numFmt numFmtId="177" formatCode="0_);[Red]\(0\)"/>
  </numFmts>
  <fonts count="17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HY동녘B"/>
      <family val="1"/>
      <charset val="129"/>
    </font>
    <font>
      <u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HY동녘B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b/>
      <sz val="10"/>
      <color theme="1"/>
      <name val="HY동녘B"/>
      <family val="1"/>
      <charset val="129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3" fontId="3" fillId="0" borderId="15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0" fillId="0" borderId="11" xfId="0" applyFont="1" applyFill="1" applyBorder="1" applyAlignment="1">
      <alignment horizontal="center" vertical="center" shrinkToFit="1"/>
    </xf>
    <xf numFmtId="3" fontId="7" fillId="0" borderId="4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3" fontId="3" fillId="0" borderId="15" xfId="0" applyNumberFormat="1" applyFont="1" applyFill="1" applyBorder="1" applyAlignment="1">
      <alignment horizontal="center" vertical="center" wrapText="1"/>
    </xf>
    <xf numFmtId="0" fontId="0" fillId="0" borderId="17" xfId="0" applyFont="1" applyFill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/>
    </xf>
    <xf numFmtId="3" fontId="4" fillId="0" borderId="20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3" fontId="3" fillId="0" borderId="26" xfId="0" applyNumberFormat="1" applyFont="1" applyFill="1" applyBorder="1" applyAlignment="1">
      <alignment horizontal="center" vertical="center"/>
    </xf>
    <xf numFmtId="3" fontId="4" fillId="0" borderId="13" xfId="0" applyNumberFormat="1" applyFont="1" applyFill="1" applyBorder="1" applyAlignment="1">
      <alignment horizontal="center" vertical="center"/>
    </xf>
    <xf numFmtId="3" fontId="4" fillId="0" borderId="25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3" fontId="4" fillId="0" borderId="6" xfId="0" applyNumberFormat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177" fontId="14" fillId="0" borderId="11" xfId="0" applyNumberFormat="1" applyFont="1" applyBorder="1" applyAlignment="1">
      <alignment horizontal="center" vertical="center"/>
    </xf>
    <xf numFmtId="3" fontId="3" fillId="0" borderId="0" xfId="0" applyNumberFormat="1" applyFont="1" applyFill="1">
      <alignment vertical="center"/>
    </xf>
    <xf numFmtId="3" fontId="0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center" vertical="center"/>
    </xf>
    <xf numFmtId="177" fontId="3" fillId="0" borderId="15" xfId="0" applyNumberFormat="1" applyFont="1" applyFill="1" applyBorder="1" applyAlignment="1">
      <alignment horizontal="center" vertical="center"/>
    </xf>
    <xf numFmtId="177" fontId="0" fillId="0" borderId="0" xfId="0" applyNumberFormat="1" applyFont="1" applyFill="1" applyAlignment="1">
      <alignment horizontal="center" vertical="center"/>
    </xf>
    <xf numFmtId="177" fontId="12" fillId="0" borderId="0" xfId="0" applyNumberFormat="1" applyFont="1" applyFill="1" applyAlignment="1">
      <alignment horizontal="center" vertical="center"/>
    </xf>
    <xf numFmtId="177" fontId="13" fillId="0" borderId="19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6" fillId="0" borderId="0" xfId="0" applyFont="1" applyFill="1" applyBorder="1">
      <alignment vertical="center"/>
    </xf>
    <xf numFmtId="177" fontId="14" fillId="0" borderId="4" xfId="0" applyNumberFormat="1" applyFont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7" fontId="14" fillId="0" borderId="2" xfId="0" applyNumberFormat="1" applyFont="1" applyBorder="1" applyAlignment="1">
      <alignment horizontal="center" vertical="center"/>
    </xf>
    <xf numFmtId="3" fontId="4" fillId="0" borderId="2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177" fontId="4" fillId="0" borderId="9" xfId="0" applyNumberFormat="1" applyFont="1" applyFill="1" applyBorder="1" applyAlignment="1">
      <alignment horizontal="center" vertical="center"/>
    </xf>
    <xf numFmtId="177" fontId="14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center" vertical="center"/>
    </xf>
    <xf numFmtId="3" fontId="3" fillId="0" borderId="32" xfId="0" applyNumberFormat="1" applyFont="1" applyFill="1" applyBorder="1" applyAlignment="1">
      <alignment horizontal="center" vertical="center"/>
    </xf>
    <xf numFmtId="3" fontId="3" fillId="0" borderId="30" xfId="0" applyNumberFormat="1" applyFont="1" applyFill="1" applyBorder="1" applyAlignment="1">
      <alignment horizontal="center" vertical="center"/>
    </xf>
    <xf numFmtId="3" fontId="3" fillId="0" borderId="33" xfId="0" applyNumberFormat="1" applyFont="1" applyFill="1" applyBorder="1" applyAlignment="1">
      <alignment horizontal="center" vertical="center"/>
    </xf>
    <xf numFmtId="177" fontId="4" fillId="0" borderId="11" xfId="0" applyNumberFormat="1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3" fontId="0" fillId="0" borderId="5" xfId="0" applyNumberFormat="1" applyFont="1" applyFill="1" applyBorder="1" applyAlignment="1">
      <alignment horizontal="center" vertical="center"/>
    </xf>
    <xf numFmtId="3" fontId="0" fillId="0" borderId="8" xfId="0" applyNumberFormat="1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>
      <alignment horizontal="center" vertical="center"/>
    </xf>
    <xf numFmtId="3" fontId="3" fillId="0" borderId="35" xfId="0" applyNumberFormat="1" applyFont="1" applyFill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 wrapText="1"/>
    </xf>
    <xf numFmtId="3" fontId="4" fillId="0" borderId="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36" xfId="0" applyNumberFormat="1" applyFont="1" applyFill="1" applyBorder="1" applyAlignment="1">
      <alignment horizontal="center" vertical="center"/>
    </xf>
    <xf numFmtId="177" fontId="4" fillId="0" borderId="25" xfId="0" applyNumberFormat="1" applyFont="1" applyFill="1" applyBorder="1" applyAlignment="1">
      <alignment horizontal="center" vertical="center"/>
    </xf>
    <xf numFmtId="177" fontId="4" fillId="0" borderId="13" xfId="0" applyNumberFormat="1" applyFont="1" applyFill="1" applyBorder="1" applyAlignment="1">
      <alignment horizontal="center" vertical="center"/>
    </xf>
    <xf numFmtId="177" fontId="4" fillId="0" borderId="20" xfId="0" applyNumberFormat="1" applyFont="1" applyFill="1" applyBorder="1" applyAlignment="1">
      <alignment horizontal="center" vertical="center"/>
    </xf>
    <xf numFmtId="3" fontId="3" fillId="0" borderId="29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177" fontId="4" fillId="0" borderId="24" xfId="0" applyNumberFormat="1" applyFont="1" applyFill="1" applyBorder="1" applyAlignment="1">
      <alignment horizontal="center" vertical="center"/>
    </xf>
    <xf numFmtId="3" fontId="3" fillId="0" borderId="26" xfId="0" applyNumberFormat="1" applyFont="1" applyFill="1" applyBorder="1" applyAlignment="1">
      <alignment horizontal="center" vertical="center" wrapText="1"/>
    </xf>
    <xf numFmtId="3" fontId="3" fillId="0" borderId="39" xfId="0" applyNumberFormat="1" applyFont="1" applyFill="1" applyBorder="1" applyAlignment="1">
      <alignment horizontal="center" vertical="center"/>
    </xf>
    <xf numFmtId="3" fontId="4" fillId="0" borderId="28" xfId="0" applyNumberFormat="1" applyFont="1" applyFill="1" applyBorder="1" applyAlignment="1">
      <alignment horizontal="center" vertical="center"/>
    </xf>
    <xf numFmtId="3" fontId="4" fillId="0" borderId="40" xfId="0" applyNumberFormat="1" applyFont="1" applyFill="1" applyBorder="1" applyAlignment="1">
      <alignment horizontal="center" vertical="center"/>
    </xf>
    <xf numFmtId="3" fontId="3" fillId="0" borderId="41" xfId="0" applyNumberFormat="1" applyFont="1" applyFill="1" applyBorder="1" applyAlignment="1">
      <alignment horizontal="center" vertical="center"/>
    </xf>
    <xf numFmtId="3" fontId="4" fillId="0" borderId="42" xfId="0" applyNumberFormat="1" applyFont="1" applyFill="1" applyBorder="1" applyAlignment="1">
      <alignment horizontal="center" vertical="center"/>
    </xf>
    <xf numFmtId="3" fontId="3" fillId="0" borderId="22" xfId="0" applyNumberFormat="1" applyFont="1" applyFill="1" applyBorder="1" applyAlignment="1">
      <alignment horizontal="center" vertical="center"/>
    </xf>
    <xf numFmtId="3" fontId="4" fillId="0" borderId="38" xfId="0" applyNumberFormat="1" applyFont="1" applyFill="1" applyBorder="1" applyAlignment="1">
      <alignment horizontal="center" vertical="center"/>
    </xf>
    <xf numFmtId="3" fontId="3" fillId="0" borderId="43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3" fontId="4" fillId="0" borderId="11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177" fontId="0" fillId="0" borderId="13" xfId="0" applyNumberFormat="1" applyFont="1" applyFill="1" applyBorder="1" applyAlignment="1">
      <alignment horizontal="center" vertical="center" wrapText="1"/>
    </xf>
    <xf numFmtId="177" fontId="0" fillId="0" borderId="32" xfId="0" applyNumberFormat="1" applyFont="1" applyFill="1" applyBorder="1" applyAlignment="1">
      <alignment horizontal="center" vertical="center" wrapText="1"/>
    </xf>
    <xf numFmtId="177" fontId="0" fillId="0" borderId="20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0" fillId="0" borderId="28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</cellXfs>
  <cellStyles count="4">
    <cellStyle name="경고문" xfId="1" builtinId="11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DW57"/>
  <sheetViews>
    <sheetView showZeros="0" tabSelected="1" zoomScale="80" zoomScaleNormal="80" zoomScaleSheetLayoutView="91" workbookViewId="0">
      <pane xSplit="1" ySplit="12" topLeftCell="C13" activePane="bottomRight" state="frozen"/>
      <selection pane="topRight" activeCell="B1" sqref="B1"/>
      <selection pane="bottomLeft" activeCell="A12" sqref="A12"/>
      <selection pane="bottomRight" activeCell="C13" sqref="C13"/>
    </sheetView>
  </sheetViews>
  <sheetFormatPr defaultColWidth="9" defaultRowHeight="16.5"/>
  <cols>
    <col min="1" max="1" width="16.875" style="6" customWidth="1"/>
    <col min="2" max="2" width="9" style="6" hidden="1" customWidth="1"/>
    <col min="3" max="3" width="23.25" style="6" customWidth="1"/>
    <col min="4" max="4" width="30.125" style="6" bestFit="1" customWidth="1"/>
    <col min="5" max="5" width="8" style="1" customWidth="1"/>
    <col min="6" max="6" width="9.375" style="1" bestFit="1" customWidth="1"/>
    <col min="7" max="7" width="10.875" style="1" customWidth="1"/>
    <col min="8" max="8" width="6.75" style="1" bestFit="1" customWidth="1"/>
    <col min="9" max="11" width="9.375" style="1" bestFit="1" customWidth="1"/>
    <col min="12" max="12" width="9.375" style="67" customWidth="1"/>
    <col min="13" max="13" width="9.375" style="1" bestFit="1" customWidth="1"/>
    <col min="14" max="14" width="11.25" style="1" bestFit="1" customWidth="1"/>
    <col min="15" max="15" width="9.375" style="1" bestFit="1" customWidth="1"/>
    <col min="16" max="16" width="8.625" style="1" bestFit="1" customWidth="1"/>
    <col min="17" max="17" width="13.375" style="1" customWidth="1"/>
    <col min="18" max="18" width="11.25" style="1" bestFit="1" customWidth="1"/>
    <col min="19" max="20" width="9.375" style="1" bestFit="1" customWidth="1"/>
    <col min="21" max="16384" width="9" style="6"/>
  </cols>
  <sheetData>
    <row r="2" spans="1:127" ht="31.5">
      <c r="A2" s="145" t="s">
        <v>126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  <c r="AY2" s="148"/>
      <c r="AZ2" s="148"/>
      <c r="BA2" s="148"/>
      <c r="BB2" s="148"/>
      <c r="BC2" s="148"/>
      <c r="BD2" s="148"/>
      <c r="BE2" s="148"/>
      <c r="BF2" s="148"/>
      <c r="BG2" s="148"/>
      <c r="BH2" s="148"/>
      <c r="BI2" s="148"/>
      <c r="BJ2" s="148"/>
      <c r="BK2" s="148"/>
      <c r="BL2" s="148"/>
      <c r="BM2" s="148"/>
      <c r="BN2" s="148"/>
      <c r="BO2" s="148"/>
      <c r="BP2" s="148"/>
      <c r="BQ2" s="148"/>
      <c r="BR2" s="148"/>
      <c r="BS2" s="148"/>
      <c r="BT2" s="148"/>
      <c r="BU2" s="148"/>
      <c r="BV2" s="148"/>
      <c r="BW2" s="148"/>
      <c r="BX2" s="148"/>
      <c r="BY2" s="148"/>
      <c r="BZ2" s="148"/>
      <c r="CA2" s="148"/>
      <c r="CB2" s="148"/>
      <c r="CC2" s="148"/>
      <c r="CD2" s="148"/>
      <c r="CE2" s="148"/>
      <c r="CF2" s="148"/>
      <c r="CG2" s="148"/>
      <c r="CH2" s="148"/>
      <c r="CI2" s="148"/>
      <c r="CJ2" s="148"/>
      <c r="CK2" s="148"/>
      <c r="CL2" s="148"/>
      <c r="CM2" s="148"/>
      <c r="CN2" s="148"/>
      <c r="CO2" s="148"/>
      <c r="CP2" s="148"/>
      <c r="CQ2" s="148"/>
      <c r="CR2" s="148"/>
      <c r="CS2" s="148"/>
      <c r="CT2" s="148"/>
      <c r="CU2" s="148"/>
      <c r="CV2" s="148"/>
      <c r="CW2" s="148"/>
      <c r="CX2" s="148"/>
      <c r="CY2" s="148"/>
      <c r="CZ2" s="148"/>
      <c r="DA2" s="148"/>
      <c r="DB2" s="148"/>
      <c r="DC2" s="148"/>
      <c r="DD2" s="148"/>
      <c r="DE2" s="148"/>
      <c r="DF2" s="148"/>
      <c r="DG2" s="148"/>
      <c r="DH2" s="148"/>
      <c r="DI2" s="148"/>
      <c r="DJ2" s="148"/>
      <c r="DK2" s="148"/>
      <c r="DL2" s="148"/>
      <c r="DM2" s="148"/>
      <c r="DN2" s="148"/>
      <c r="DO2" s="148"/>
      <c r="DP2" s="148"/>
      <c r="DQ2" s="148"/>
      <c r="DR2" s="148"/>
      <c r="DS2" s="148"/>
      <c r="DT2" s="148"/>
      <c r="DU2" s="148"/>
      <c r="DV2" s="148"/>
      <c r="DW2" s="148"/>
    </row>
    <row r="3" spans="1:127" ht="11.45" customHeight="1" thickBot="1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68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</row>
    <row r="4" spans="1:127" ht="7.15" hidden="1" customHeight="1">
      <c r="A4" s="35"/>
      <c r="B4" s="34"/>
      <c r="C4" s="34"/>
      <c r="D4" s="34"/>
      <c r="E4" s="34"/>
      <c r="F4" s="34"/>
      <c r="G4" s="34"/>
      <c r="H4" s="36"/>
      <c r="I4" s="34"/>
      <c r="J4" s="36" t="s">
        <v>109</v>
      </c>
      <c r="K4" s="36" t="s">
        <v>109</v>
      </c>
      <c r="L4" s="69"/>
      <c r="M4" s="34"/>
      <c r="N4" s="34"/>
      <c r="O4" s="36" t="s">
        <v>109</v>
      </c>
      <c r="P4" s="34"/>
      <c r="Q4" s="34"/>
      <c r="R4" s="37"/>
      <c r="S4" s="34"/>
      <c r="T4" s="47"/>
    </row>
    <row r="5" spans="1:127" s="18" customFormat="1" ht="14.25" hidden="1" thickBot="1">
      <c r="A5" s="38"/>
      <c r="B5" s="46"/>
      <c r="C5" s="19"/>
      <c r="D5" s="19"/>
      <c r="E5" s="19"/>
      <c r="F5" s="19"/>
      <c r="G5" s="19" t="s">
        <v>99</v>
      </c>
      <c r="H5" s="19"/>
      <c r="I5" s="19"/>
      <c r="J5" s="19"/>
      <c r="K5" s="19"/>
      <c r="L5" s="70"/>
      <c r="M5" s="19"/>
      <c r="N5" s="19"/>
      <c r="O5" s="19"/>
      <c r="P5" s="20"/>
      <c r="Q5" s="20"/>
      <c r="R5" s="46"/>
      <c r="S5" s="149"/>
      <c r="T5" s="149"/>
    </row>
    <row r="6" spans="1:127" ht="26.25" hidden="1" thickBot="1">
      <c r="A6" s="48"/>
      <c r="B6" s="49"/>
      <c r="C6" s="7"/>
      <c r="D6" s="7"/>
      <c r="E6" s="8"/>
      <c r="F6" s="8"/>
      <c r="G6" s="19" t="s">
        <v>101</v>
      </c>
      <c r="H6" s="8"/>
      <c r="I6" s="8"/>
      <c r="J6" s="8"/>
      <c r="K6" s="8"/>
      <c r="L6" s="71"/>
      <c r="M6" s="8"/>
      <c r="N6" s="8"/>
      <c r="O6" s="8"/>
      <c r="P6" s="20"/>
      <c r="Q6" s="8"/>
      <c r="R6" s="8"/>
      <c r="S6" s="8"/>
      <c r="T6" s="8"/>
    </row>
    <row r="7" spans="1:127" ht="20.100000000000001" customHeight="1">
      <c r="A7" s="150" t="s">
        <v>54</v>
      </c>
      <c r="B7" s="51"/>
      <c r="C7" s="151" t="s">
        <v>14</v>
      </c>
      <c r="D7" s="151"/>
      <c r="E7" s="152" t="s">
        <v>25</v>
      </c>
      <c r="F7" s="158" t="s">
        <v>64</v>
      </c>
      <c r="G7" s="159"/>
      <c r="H7" s="159"/>
      <c r="I7" s="159"/>
      <c r="J7" s="159"/>
      <c r="K7" s="159"/>
      <c r="L7" s="156"/>
      <c r="M7" s="154" t="s">
        <v>26</v>
      </c>
      <c r="N7" s="151"/>
      <c r="O7" s="151"/>
      <c r="P7" s="151"/>
      <c r="Q7" s="151"/>
      <c r="R7" s="151"/>
      <c r="S7" s="155"/>
      <c r="T7" s="156" t="s">
        <v>27</v>
      </c>
      <c r="U7" s="39"/>
    </row>
    <row r="8" spans="1:127" ht="20.100000000000001" customHeight="1">
      <c r="A8" s="144"/>
      <c r="B8" s="50"/>
      <c r="C8" s="135"/>
      <c r="D8" s="135"/>
      <c r="E8" s="153"/>
      <c r="F8" s="144" t="s">
        <v>110</v>
      </c>
      <c r="G8" s="135"/>
      <c r="H8" s="135"/>
      <c r="I8" s="135"/>
      <c r="J8" s="143" t="s">
        <v>128</v>
      </c>
      <c r="K8" s="143"/>
      <c r="L8" s="140" t="s">
        <v>125</v>
      </c>
      <c r="M8" s="144" t="s">
        <v>28</v>
      </c>
      <c r="N8" s="135"/>
      <c r="O8" s="135"/>
      <c r="P8" s="135" t="s">
        <v>28</v>
      </c>
      <c r="Q8" s="135"/>
      <c r="R8" s="50" t="s">
        <v>98</v>
      </c>
      <c r="S8" s="147" t="s">
        <v>17</v>
      </c>
      <c r="T8" s="157"/>
      <c r="U8" s="39"/>
    </row>
    <row r="9" spans="1:127" ht="20.100000000000001" customHeight="1">
      <c r="A9" s="144"/>
      <c r="B9" s="50"/>
      <c r="C9" s="135"/>
      <c r="D9" s="135"/>
      <c r="E9" s="153"/>
      <c r="F9" s="133" t="s">
        <v>29</v>
      </c>
      <c r="G9" s="129"/>
      <c r="H9" s="129"/>
      <c r="I9" s="129" t="s">
        <v>117</v>
      </c>
      <c r="J9" s="129" t="s">
        <v>116</v>
      </c>
      <c r="K9" s="129"/>
      <c r="L9" s="141"/>
      <c r="M9" s="133" t="s">
        <v>119</v>
      </c>
      <c r="N9" s="129" t="s">
        <v>120</v>
      </c>
      <c r="O9" s="129" t="s">
        <v>121</v>
      </c>
      <c r="P9" s="129" t="s">
        <v>122</v>
      </c>
      <c r="Q9" s="129" t="s">
        <v>123</v>
      </c>
      <c r="R9" s="129" t="s">
        <v>124</v>
      </c>
      <c r="S9" s="147"/>
      <c r="T9" s="157"/>
      <c r="U9" s="39"/>
    </row>
    <row r="10" spans="1:127" ht="33">
      <c r="A10" s="144"/>
      <c r="B10" s="50"/>
      <c r="C10" s="135"/>
      <c r="D10" s="135"/>
      <c r="E10" s="153"/>
      <c r="F10" s="133" t="s">
        <v>113</v>
      </c>
      <c r="G10" s="129"/>
      <c r="H10" s="129"/>
      <c r="I10" s="129"/>
      <c r="J10" s="59" t="s">
        <v>115</v>
      </c>
      <c r="K10" s="59" t="s">
        <v>118</v>
      </c>
      <c r="L10" s="141"/>
      <c r="M10" s="144"/>
      <c r="N10" s="135"/>
      <c r="O10" s="135"/>
      <c r="P10" s="135"/>
      <c r="Q10" s="135"/>
      <c r="R10" s="135"/>
      <c r="S10" s="147"/>
      <c r="T10" s="157"/>
      <c r="U10" s="39"/>
    </row>
    <row r="11" spans="1:127" ht="16.5" customHeight="1">
      <c r="A11" s="144"/>
      <c r="B11" s="50"/>
      <c r="C11" s="135"/>
      <c r="D11" s="135"/>
      <c r="E11" s="153"/>
      <c r="F11" s="133" t="s">
        <v>114</v>
      </c>
      <c r="G11" s="129" t="s">
        <v>112</v>
      </c>
      <c r="H11" s="129" t="s">
        <v>111</v>
      </c>
      <c r="I11" s="129" t="s">
        <v>91</v>
      </c>
      <c r="J11" s="129" t="s">
        <v>91</v>
      </c>
      <c r="K11" s="129" t="s">
        <v>91</v>
      </c>
      <c r="L11" s="141"/>
      <c r="M11" s="133" t="s">
        <v>91</v>
      </c>
      <c r="N11" s="129" t="s">
        <v>91</v>
      </c>
      <c r="O11" s="129" t="s">
        <v>91</v>
      </c>
      <c r="P11" s="129" t="s">
        <v>91</v>
      </c>
      <c r="Q11" s="129" t="s">
        <v>91</v>
      </c>
      <c r="R11" s="129" t="s">
        <v>91</v>
      </c>
      <c r="S11" s="147" t="s">
        <v>91</v>
      </c>
      <c r="T11" s="146" t="s">
        <v>91</v>
      </c>
      <c r="U11" s="39"/>
    </row>
    <row r="12" spans="1:127" ht="23.25" customHeight="1">
      <c r="A12" s="144"/>
      <c r="B12" s="50" t="s">
        <v>15</v>
      </c>
      <c r="C12" s="135"/>
      <c r="D12" s="135"/>
      <c r="E12" s="153"/>
      <c r="F12" s="133"/>
      <c r="G12" s="129"/>
      <c r="H12" s="129"/>
      <c r="I12" s="129"/>
      <c r="J12" s="129"/>
      <c r="K12" s="129"/>
      <c r="L12" s="142"/>
      <c r="M12" s="133"/>
      <c r="N12" s="129"/>
      <c r="O12" s="129"/>
      <c r="P12" s="129"/>
      <c r="Q12" s="129"/>
      <c r="R12" s="129"/>
      <c r="S12" s="147"/>
      <c r="T12" s="146"/>
      <c r="U12" s="39"/>
    </row>
    <row r="13" spans="1:127" ht="49.5">
      <c r="A13" s="130" t="s">
        <v>16</v>
      </c>
      <c r="B13" s="9" t="s">
        <v>0</v>
      </c>
      <c r="C13" s="50" t="s">
        <v>30</v>
      </c>
      <c r="D13" s="63" t="s">
        <v>5</v>
      </c>
      <c r="E13" s="41">
        <v>80</v>
      </c>
      <c r="F13" s="14">
        <v>16</v>
      </c>
      <c r="G13" s="54">
        <v>4</v>
      </c>
      <c r="H13" s="65">
        <f>F13+G13</f>
        <v>20</v>
      </c>
      <c r="I13" s="54"/>
      <c r="J13" s="55"/>
      <c r="K13" s="55"/>
      <c r="L13" s="101">
        <f>H13</f>
        <v>20</v>
      </c>
      <c r="M13" s="14">
        <v>0</v>
      </c>
      <c r="N13" s="54">
        <v>0</v>
      </c>
      <c r="O13" s="75">
        <v>0</v>
      </c>
      <c r="P13" s="121">
        <v>4</v>
      </c>
      <c r="Q13" s="54"/>
      <c r="R13" s="121">
        <v>21</v>
      </c>
      <c r="S13" s="33">
        <f t="shared" ref="S13:S28" si="0">M13+N13+O13</f>
        <v>0</v>
      </c>
      <c r="T13" s="109">
        <f>L13+S13</f>
        <v>20</v>
      </c>
      <c r="U13" s="39"/>
    </row>
    <row r="14" spans="1:127" ht="20.100000000000001" customHeight="1">
      <c r="A14" s="131"/>
      <c r="B14" s="9" t="s">
        <v>1</v>
      </c>
      <c r="C14" s="62" t="s">
        <v>31</v>
      </c>
      <c r="D14" s="3" t="s">
        <v>32</v>
      </c>
      <c r="E14" s="41">
        <v>82</v>
      </c>
      <c r="F14" s="14">
        <v>16</v>
      </c>
      <c r="G14" s="54">
        <v>3</v>
      </c>
      <c r="H14" s="65">
        <f t="shared" ref="H14:H49" si="1">F14+G14</f>
        <v>19</v>
      </c>
      <c r="I14" s="54"/>
      <c r="J14" s="55"/>
      <c r="K14" s="55"/>
      <c r="L14" s="101">
        <f t="shared" ref="L14:L28" si="2">H14</f>
        <v>19</v>
      </c>
      <c r="M14" s="14">
        <v>0</v>
      </c>
      <c r="N14" s="54">
        <v>0</v>
      </c>
      <c r="O14" s="75">
        <v>0</v>
      </c>
      <c r="P14" s="121"/>
      <c r="Q14" s="54"/>
      <c r="R14" s="121"/>
      <c r="S14" s="33">
        <f t="shared" si="0"/>
        <v>0</v>
      </c>
      <c r="T14" s="109">
        <f t="shared" ref="T14:T50" si="3">L14+S14</f>
        <v>19</v>
      </c>
      <c r="U14" s="39"/>
    </row>
    <row r="15" spans="1:127" ht="66" customHeight="1">
      <c r="A15" s="131"/>
      <c r="B15" s="9" t="s">
        <v>69</v>
      </c>
      <c r="C15" s="53" t="s">
        <v>33</v>
      </c>
      <c r="D15" s="63" t="s">
        <v>53</v>
      </c>
      <c r="E15" s="41">
        <v>86</v>
      </c>
      <c r="F15" s="14">
        <v>17</v>
      </c>
      <c r="G15" s="54">
        <v>11</v>
      </c>
      <c r="H15" s="65">
        <f t="shared" si="1"/>
        <v>28</v>
      </c>
      <c r="I15" s="54"/>
      <c r="J15" s="55"/>
      <c r="K15" s="55"/>
      <c r="L15" s="101">
        <f t="shared" si="2"/>
        <v>28</v>
      </c>
      <c r="M15" s="14">
        <v>0</v>
      </c>
      <c r="N15" s="54">
        <v>0</v>
      </c>
      <c r="O15" s="75">
        <v>0</v>
      </c>
      <c r="P15" s="121"/>
      <c r="Q15" s="54"/>
      <c r="R15" s="121"/>
      <c r="S15" s="33">
        <f t="shared" si="0"/>
        <v>0</v>
      </c>
      <c r="T15" s="109">
        <f t="shared" si="3"/>
        <v>28</v>
      </c>
      <c r="U15" s="39"/>
    </row>
    <row r="16" spans="1:127" ht="33">
      <c r="A16" s="131"/>
      <c r="B16" s="9" t="s">
        <v>70</v>
      </c>
      <c r="C16" s="2" t="s">
        <v>68</v>
      </c>
      <c r="D16" s="63" t="s">
        <v>6</v>
      </c>
      <c r="E16" s="41">
        <v>92</v>
      </c>
      <c r="F16" s="14">
        <v>18</v>
      </c>
      <c r="G16" s="54">
        <v>6</v>
      </c>
      <c r="H16" s="65">
        <f t="shared" si="1"/>
        <v>24</v>
      </c>
      <c r="I16" s="54"/>
      <c r="J16" s="55"/>
      <c r="K16" s="55"/>
      <c r="L16" s="101">
        <f t="shared" si="2"/>
        <v>24</v>
      </c>
      <c r="M16" s="14">
        <v>0</v>
      </c>
      <c r="N16" s="54">
        <v>0</v>
      </c>
      <c r="O16" s="75">
        <v>0</v>
      </c>
      <c r="P16" s="121"/>
      <c r="Q16" s="54"/>
      <c r="R16" s="121"/>
      <c r="S16" s="33">
        <f t="shared" si="0"/>
        <v>0</v>
      </c>
      <c r="T16" s="109">
        <f t="shared" si="3"/>
        <v>24</v>
      </c>
      <c r="U16" s="39"/>
    </row>
    <row r="17" spans="1:21" ht="33">
      <c r="A17" s="131"/>
      <c r="B17" s="9" t="s">
        <v>71</v>
      </c>
      <c r="C17" s="2" t="s">
        <v>34</v>
      </c>
      <c r="D17" s="63" t="s">
        <v>87</v>
      </c>
      <c r="E17" s="41">
        <v>65</v>
      </c>
      <c r="F17" s="14">
        <v>13</v>
      </c>
      <c r="G17" s="54">
        <v>1</v>
      </c>
      <c r="H17" s="65">
        <f t="shared" si="1"/>
        <v>14</v>
      </c>
      <c r="I17" s="54"/>
      <c r="J17" s="55"/>
      <c r="K17" s="55"/>
      <c r="L17" s="101">
        <f t="shared" si="2"/>
        <v>14</v>
      </c>
      <c r="M17" s="14">
        <v>1</v>
      </c>
      <c r="N17" s="54">
        <v>1</v>
      </c>
      <c r="O17" s="75">
        <v>0</v>
      </c>
      <c r="P17" s="121"/>
      <c r="Q17" s="54"/>
      <c r="R17" s="121"/>
      <c r="S17" s="33">
        <f t="shared" si="0"/>
        <v>2</v>
      </c>
      <c r="T17" s="109">
        <f t="shared" si="3"/>
        <v>16</v>
      </c>
      <c r="U17" s="39"/>
    </row>
    <row r="18" spans="1:21" ht="33">
      <c r="A18" s="131"/>
      <c r="B18" s="9" t="s">
        <v>72</v>
      </c>
      <c r="C18" s="2" t="s">
        <v>35</v>
      </c>
      <c r="D18" s="63" t="s">
        <v>7</v>
      </c>
      <c r="E18" s="41">
        <v>61</v>
      </c>
      <c r="F18" s="14">
        <v>12</v>
      </c>
      <c r="G18" s="54">
        <v>3</v>
      </c>
      <c r="H18" s="65">
        <f t="shared" si="1"/>
        <v>15</v>
      </c>
      <c r="I18" s="54"/>
      <c r="J18" s="55"/>
      <c r="K18" s="55"/>
      <c r="L18" s="101">
        <f t="shared" si="2"/>
        <v>15</v>
      </c>
      <c r="M18" s="14">
        <v>0</v>
      </c>
      <c r="N18" s="54">
        <v>0</v>
      </c>
      <c r="O18" s="75">
        <v>0</v>
      </c>
      <c r="P18" s="121"/>
      <c r="Q18" s="54"/>
      <c r="R18" s="121"/>
      <c r="S18" s="33">
        <f t="shared" si="0"/>
        <v>0</v>
      </c>
      <c r="T18" s="109">
        <f t="shared" si="3"/>
        <v>15</v>
      </c>
      <c r="U18" s="39"/>
    </row>
    <row r="19" spans="1:21" ht="33">
      <c r="A19" s="131"/>
      <c r="B19" s="9" t="s">
        <v>73</v>
      </c>
      <c r="C19" s="2" t="s">
        <v>36</v>
      </c>
      <c r="D19" s="63" t="s">
        <v>8</v>
      </c>
      <c r="E19" s="41">
        <v>81</v>
      </c>
      <c r="F19" s="14">
        <v>16</v>
      </c>
      <c r="G19" s="54">
        <v>2</v>
      </c>
      <c r="H19" s="65">
        <f t="shared" si="1"/>
        <v>18</v>
      </c>
      <c r="I19" s="54"/>
      <c r="J19" s="55"/>
      <c r="K19" s="55"/>
      <c r="L19" s="101">
        <f t="shared" si="2"/>
        <v>18</v>
      </c>
      <c r="M19" s="14">
        <v>0</v>
      </c>
      <c r="N19" s="54">
        <v>0</v>
      </c>
      <c r="O19" s="75">
        <v>0</v>
      </c>
      <c r="P19" s="121"/>
      <c r="Q19" s="54"/>
      <c r="R19" s="121"/>
      <c r="S19" s="33">
        <f t="shared" si="0"/>
        <v>0</v>
      </c>
      <c r="T19" s="109">
        <f t="shared" si="3"/>
        <v>18</v>
      </c>
      <c r="U19" s="39"/>
    </row>
    <row r="20" spans="1:21" ht="33">
      <c r="A20" s="131"/>
      <c r="B20" s="9" t="s">
        <v>74</v>
      </c>
      <c r="C20" s="2" t="s">
        <v>37</v>
      </c>
      <c r="D20" s="63" t="s">
        <v>9</v>
      </c>
      <c r="E20" s="41">
        <v>77</v>
      </c>
      <c r="F20" s="14">
        <v>15</v>
      </c>
      <c r="G20" s="54">
        <v>4</v>
      </c>
      <c r="H20" s="65">
        <f t="shared" si="1"/>
        <v>19</v>
      </c>
      <c r="I20" s="54"/>
      <c r="J20" s="55"/>
      <c r="K20" s="55"/>
      <c r="L20" s="101">
        <f t="shared" si="2"/>
        <v>19</v>
      </c>
      <c r="M20" s="14">
        <v>0</v>
      </c>
      <c r="N20" s="54">
        <v>0</v>
      </c>
      <c r="O20" s="75">
        <v>0</v>
      </c>
      <c r="P20" s="121"/>
      <c r="Q20" s="54"/>
      <c r="R20" s="121"/>
      <c r="S20" s="33">
        <f t="shared" si="0"/>
        <v>0</v>
      </c>
      <c r="T20" s="109">
        <f t="shared" si="3"/>
        <v>19</v>
      </c>
      <c r="U20" s="39"/>
    </row>
    <row r="21" spans="1:21" ht="33">
      <c r="A21" s="131"/>
      <c r="B21" s="9" t="s">
        <v>75</v>
      </c>
      <c r="C21" s="62" t="s">
        <v>38</v>
      </c>
      <c r="D21" s="63" t="s">
        <v>10</v>
      </c>
      <c r="E21" s="41">
        <v>89</v>
      </c>
      <c r="F21" s="14">
        <v>18</v>
      </c>
      <c r="G21" s="54">
        <v>1</v>
      </c>
      <c r="H21" s="65">
        <f t="shared" si="1"/>
        <v>19</v>
      </c>
      <c r="I21" s="54"/>
      <c r="J21" s="55"/>
      <c r="K21" s="55"/>
      <c r="L21" s="101">
        <f t="shared" si="2"/>
        <v>19</v>
      </c>
      <c r="M21" s="14">
        <v>0</v>
      </c>
      <c r="N21" s="54">
        <v>0</v>
      </c>
      <c r="O21" s="75">
        <v>0</v>
      </c>
      <c r="P21" s="121"/>
      <c r="Q21" s="54"/>
      <c r="R21" s="121"/>
      <c r="S21" s="33">
        <f t="shared" si="0"/>
        <v>0</v>
      </c>
      <c r="T21" s="109">
        <f t="shared" si="3"/>
        <v>19</v>
      </c>
      <c r="U21" s="39"/>
    </row>
    <row r="22" spans="1:21" ht="49.5">
      <c r="A22" s="131"/>
      <c r="B22" s="9" t="s">
        <v>76</v>
      </c>
      <c r="C22" s="2" t="s">
        <v>39</v>
      </c>
      <c r="D22" s="63" t="s">
        <v>13</v>
      </c>
      <c r="E22" s="41">
        <v>73</v>
      </c>
      <c r="F22" s="14">
        <v>15</v>
      </c>
      <c r="G22" s="54">
        <v>3</v>
      </c>
      <c r="H22" s="65">
        <f t="shared" si="1"/>
        <v>18</v>
      </c>
      <c r="I22" s="54"/>
      <c r="J22" s="55"/>
      <c r="K22" s="55"/>
      <c r="L22" s="101">
        <f t="shared" si="2"/>
        <v>18</v>
      </c>
      <c r="M22" s="14">
        <v>0</v>
      </c>
      <c r="N22" s="54">
        <v>0</v>
      </c>
      <c r="O22" s="75">
        <v>0</v>
      </c>
      <c r="P22" s="121"/>
      <c r="Q22" s="54"/>
      <c r="R22" s="121"/>
      <c r="S22" s="33">
        <f t="shared" si="0"/>
        <v>0</v>
      </c>
      <c r="T22" s="109">
        <f t="shared" si="3"/>
        <v>18</v>
      </c>
      <c r="U22" s="39"/>
    </row>
    <row r="23" spans="1:21" ht="33">
      <c r="A23" s="131"/>
      <c r="B23" s="9" t="s">
        <v>77</v>
      </c>
      <c r="C23" s="2" t="s">
        <v>40</v>
      </c>
      <c r="D23" s="63" t="s">
        <v>11</v>
      </c>
      <c r="E23" s="41">
        <v>80</v>
      </c>
      <c r="F23" s="14">
        <v>16</v>
      </c>
      <c r="G23" s="54">
        <v>1</v>
      </c>
      <c r="H23" s="65">
        <f t="shared" si="1"/>
        <v>17</v>
      </c>
      <c r="I23" s="54"/>
      <c r="J23" s="55"/>
      <c r="K23" s="55"/>
      <c r="L23" s="101">
        <f t="shared" si="2"/>
        <v>17</v>
      </c>
      <c r="M23" s="14">
        <v>0</v>
      </c>
      <c r="N23" s="54">
        <v>0</v>
      </c>
      <c r="O23" s="75">
        <v>0</v>
      </c>
      <c r="P23" s="121"/>
      <c r="Q23" s="54"/>
      <c r="R23" s="121"/>
      <c r="S23" s="33">
        <f t="shared" si="0"/>
        <v>0</v>
      </c>
      <c r="T23" s="109">
        <f t="shared" si="3"/>
        <v>17</v>
      </c>
      <c r="U23" s="39"/>
    </row>
    <row r="24" spans="1:21" ht="33">
      <c r="A24" s="131"/>
      <c r="B24" s="9" t="s">
        <v>78</v>
      </c>
      <c r="C24" s="2" t="s">
        <v>41</v>
      </c>
      <c r="D24" s="63" t="s">
        <v>12</v>
      </c>
      <c r="E24" s="41">
        <v>80</v>
      </c>
      <c r="F24" s="14">
        <v>16</v>
      </c>
      <c r="G24" s="54">
        <v>4</v>
      </c>
      <c r="H24" s="65">
        <f t="shared" si="1"/>
        <v>20</v>
      </c>
      <c r="I24" s="54"/>
      <c r="J24" s="55"/>
      <c r="K24" s="55"/>
      <c r="L24" s="101">
        <f t="shared" si="2"/>
        <v>20</v>
      </c>
      <c r="M24" s="14">
        <v>1</v>
      </c>
      <c r="N24" s="54">
        <v>0</v>
      </c>
      <c r="O24" s="75">
        <v>0</v>
      </c>
      <c r="P24" s="121"/>
      <c r="Q24" s="54"/>
      <c r="R24" s="121"/>
      <c r="S24" s="33">
        <f t="shared" si="0"/>
        <v>1</v>
      </c>
      <c r="T24" s="109">
        <f t="shared" si="3"/>
        <v>21</v>
      </c>
      <c r="U24" s="39"/>
    </row>
    <row r="25" spans="1:21" ht="20.100000000000001" customHeight="1">
      <c r="A25" s="131"/>
      <c r="B25" s="9" t="s">
        <v>79</v>
      </c>
      <c r="C25" s="137" t="s">
        <v>42</v>
      </c>
      <c r="D25" s="3" t="s">
        <v>65</v>
      </c>
      <c r="E25" s="139">
        <v>55</v>
      </c>
      <c r="F25" s="14"/>
      <c r="G25" s="54">
        <v>0</v>
      </c>
      <c r="H25" s="65">
        <f t="shared" si="1"/>
        <v>0</v>
      </c>
      <c r="I25" s="54"/>
      <c r="J25" s="55"/>
      <c r="K25" s="55"/>
      <c r="L25" s="101">
        <f t="shared" si="2"/>
        <v>0</v>
      </c>
      <c r="M25" s="14">
        <v>0</v>
      </c>
      <c r="N25" s="54">
        <v>0</v>
      </c>
      <c r="O25" s="75">
        <v>0</v>
      </c>
      <c r="P25" s="121"/>
      <c r="Q25" s="54"/>
      <c r="R25" s="121"/>
      <c r="S25" s="33">
        <f t="shared" si="0"/>
        <v>0</v>
      </c>
      <c r="T25" s="109">
        <f t="shared" si="3"/>
        <v>0</v>
      </c>
      <c r="U25" s="39"/>
    </row>
    <row r="26" spans="1:21" ht="20.100000000000001" customHeight="1">
      <c r="A26" s="131"/>
      <c r="B26" s="9" t="s">
        <v>80</v>
      </c>
      <c r="C26" s="137"/>
      <c r="D26" s="3" t="s">
        <v>66</v>
      </c>
      <c r="E26" s="139"/>
      <c r="F26" s="14">
        <v>40</v>
      </c>
      <c r="G26" s="54">
        <v>0</v>
      </c>
      <c r="H26" s="65">
        <f t="shared" si="1"/>
        <v>40</v>
      </c>
      <c r="I26" s="54"/>
      <c r="J26" s="55"/>
      <c r="K26" s="55"/>
      <c r="L26" s="101">
        <f t="shared" si="2"/>
        <v>40</v>
      </c>
      <c r="M26" s="14">
        <v>0</v>
      </c>
      <c r="N26" s="54">
        <v>0</v>
      </c>
      <c r="O26" s="75">
        <v>0</v>
      </c>
      <c r="P26" s="121"/>
      <c r="Q26" s="54"/>
      <c r="R26" s="121"/>
      <c r="S26" s="33">
        <f t="shared" si="0"/>
        <v>0</v>
      </c>
      <c r="T26" s="109">
        <f t="shared" si="3"/>
        <v>40</v>
      </c>
      <c r="U26" s="39"/>
    </row>
    <row r="27" spans="1:21" ht="20.100000000000001" customHeight="1">
      <c r="A27" s="131"/>
      <c r="B27" s="9" t="s">
        <v>81</v>
      </c>
      <c r="C27" s="137"/>
      <c r="D27" s="3" t="s">
        <v>43</v>
      </c>
      <c r="E27" s="41">
        <v>23</v>
      </c>
      <c r="F27" s="14">
        <v>3</v>
      </c>
      <c r="G27" s="54">
        <v>2</v>
      </c>
      <c r="H27" s="65">
        <f t="shared" si="1"/>
        <v>5</v>
      </c>
      <c r="I27" s="54">
        <v>0</v>
      </c>
      <c r="J27" s="55"/>
      <c r="K27" s="55"/>
      <c r="L27" s="101">
        <f t="shared" si="2"/>
        <v>5</v>
      </c>
      <c r="M27" s="14">
        <v>0</v>
      </c>
      <c r="N27" s="54">
        <v>0</v>
      </c>
      <c r="O27" s="75">
        <v>0</v>
      </c>
      <c r="P27" s="121"/>
      <c r="Q27" s="54"/>
      <c r="R27" s="121"/>
      <c r="S27" s="33">
        <f t="shared" si="0"/>
        <v>0</v>
      </c>
      <c r="T27" s="109">
        <f t="shared" si="3"/>
        <v>5</v>
      </c>
      <c r="U27" s="39"/>
    </row>
    <row r="28" spans="1:21" ht="20.100000000000001" customHeight="1" thickBot="1">
      <c r="A28" s="131"/>
      <c r="B28" s="9" t="s">
        <v>82</v>
      </c>
      <c r="C28" s="138"/>
      <c r="D28" s="10" t="s">
        <v>44</v>
      </c>
      <c r="E28" s="40">
        <v>17</v>
      </c>
      <c r="F28" s="24">
        <v>3</v>
      </c>
      <c r="G28" s="58">
        <v>1</v>
      </c>
      <c r="H28" s="84">
        <f t="shared" si="1"/>
        <v>4</v>
      </c>
      <c r="I28" s="58"/>
      <c r="J28" s="61"/>
      <c r="K28" s="61"/>
      <c r="L28" s="101">
        <f t="shared" si="2"/>
        <v>4</v>
      </c>
      <c r="M28" s="24">
        <v>0</v>
      </c>
      <c r="N28" s="58">
        <v>0</v>
      </c>
      <c r="O28" s="85">
        <v>0</v>
      </c>
      <c r="P28" s="122"/>
      <c r="Q28" s="58"/>
      <c r="R28" s="122"/>
      <c r="S28" s="32">
        <f t="shared" si="0"/>
        <v>0</v>
      </c>
      <c r="T28" s="110">
        <f t="shared" si="3"/>
        <v>4</v>
      </c>
      <c r="U28" s="39"/>
    </row>
    <row r="29" spans="1:21" s="11" customFormat="1" ht="20.100000000000001" customHeight="1" thickBot="1">
      <c r="A29" s="131"/>
      <c r="B29" s="83"/>
      <c r="C29" s="56" t="s">
        <v>45</v>
      </c>
      <c r="D29" s="4" t="s">
        <v>17</v>
      </c>
      <c r="E29" s="23">
        <f t="shared" ref="E29:R29" si="4">SUM(E13:E28)</f>
        <v>1041</v>
      </c>
      <c r="F29" s="25">
        <f>SUM(F13:F28)</f>
        <v>234</v>
      </c>
      <c r="G29" s="5">
        <f>SUM(G13:G28)</f>
        <v>46</v>
      </c>
      <c r="H29" s="66">
        <f>SUM(H13:H28)</f>
        <v>280</v>
      </c>
      <c r="I29" s="5">
        <f t="shared" si="4"/>
        <v>0</v>
      </c>
      <c r="J29" s="5">
        <f t="shared" si="4"/>
        <v>0</v>
      </c>
      <c r="K29" s="5">
        <f t="shared" si="4"/>
        <v>0</v>
      </c>
      <c r="L29" s="31">
        <f>SUM(L13:L28)</f>
        <v>280</v>
      </c>
      <c r="M29" s="25">
        <f>SUM(M13:M28)</f>
        <v>2</v>
      </c>
      <c r="N29" s="5">
        <f t="shared" si="4"/>
        <v>1</v>
      </c>
      <c r="O29" s="5">
        <f t="shared" si="4"/>
        <v>0</v>
      </c>
      <c r="P29" s="5">
        <f t="shared" si="4"/>
        <v>4</v>
      </c>
      <c r="Q29" s="5">
        <f t="shared" si="4"/>
        <v>0</v>
      </c>
      <c r="R29" s="5">
        <f t="shared" si="4"/>
        <v>21</v>
      </c>
      <c r="S29" s="31">
        <f>M29+N29+O29+P29+Q29+R29</f>
        <v>28</v>
      </c>
      <c r="T29" s="111">
        <f>L29+S29</f>
        <v>308</v>
      </c>
      <c r="U29" s="73"/>
    </row>
    <row r="30" spans="1:21" ht="20.100000000000001" customHeight="1">
      <c r="A30" s="131"/>
      <c r="B30" s="9" t="s">
        <v>83</v>
      </c>
      <c r="C30" s="64" t="s">
        <v>46</v>
      </c>
      <c r="D30" s="12" t="s">
        <v>47</v>
      </c>
      <c r="E30" s="92">
        <v>20</v>
      </c>
      <c r="F30" s="27">
        <v>5</v>
      </c>
      <c r="G30" s="57">
        <v>7</v>
      </c>
      <c r="H30" s="90">
        <f t="shared" si="1"/>
        <v>12</v>
      </c>
      <c r="I30" s="57"/>
      <c r="J30" s="60"/>
      <c r="K30" s="60"/>
      <c r="L30" s="103">
        <f>H30</f>
        <v>12</v>
      </c>
      <c r="M30" s="27"/>
      <c r="N30" s="57"/>
      <c r="O30" s="42">
        <v>0</v>
      </c>
      <c r="P30" s="57"/>
      <c r="Q30" s="128">
        <v>51</v>
      </c>
      <c r="R30" s="57"/>
      <c r="S30" s="28">
        <f>M30+N30+O30</f>
        <v>0</v>
      </c>
      <c r="T30" s="112">
        <f t="shared" si="3"/>
        <v>12</v>
      </c>
      <c r="U30" s="39"/>
    </row>
    <row r="31" spans="1:21" ht="20.100000000000001" customHeight="1">
      <c r="A31" s="131"/>
      <c r="B31" s="9" t="s">
        <v>84</v>
      </c>
      <c r="C31" s="50" t="s">
        <v>48</v>
      </c>
      <c r="D31" s="52" t="s">
        <v>49</v>
      </c>
      <c r="E31" s="93">
        <v>26</v>
      </c>
      <c r="F31" s="14">
        <v>9</v>
      </c>
      <c r="G31" s="54">
        <v>6</v>
      </c>
      <c r="H31" s="65">
        <f t="shared" si="1"/>
        <v>15</v>
      </c>
      <c r="I31" s="54"/>
      <c r="J31" s="55"/>
      <c r="K31" s="55"/>
      <c r="L31" s="103">
        <f t="shared" ref="L31:L34" si="5">H31</f>
        <v>15</v>
      </c>
      <c r="M31" s="14"/>
      <c r="N31" s="54"/>
      <c r="O31" s="75">
        <v>0</v>
      </c>
      <c r="P31" s="54"/>
      <c r="Q31" s="121"/>
      <c r="R31" s="54"/>
      <c r="S31" s="33">
        <f>M31+N31+O31</f>
        <v>0</v>
      </c>
      <c r="T31" s="109">
        <f t="shared" si="3"/>
        <v>15</v>
      </c>
      <c r="U31" s="39"/>
    </row>
    <row r="32" spans="1:21" ht="19.149999999999999" customHeight="1">
      <c r="A32" s="131"/>
      <c r="B32" s="9" t="s">
        <v>108</v>
      </c>
      <c r="C32" s="135" t="s">
        <v>129</v>
      </c>
      <c r="D32" s="50" t="s">
        <v>51</v>
      </c>
      <c r="E32" s="93"/>
      <c r="F32" s="14"/>
      <c r="G32" s="54">
        <v>0</v>
      </c>
      <c r="H32" s="65">
        <f t="shared" si="1"/>
        <v>0</v>
      </c>
      <c r="I32" s="54"/>
      <c r="J32" s="55"/>
      <c r="K32" s="55"/>
      <c r="L32" s="103">
        <f t="shared" si="5"/>
        <v>0</v>
      </c>
      <c r="M32" s="14"/>
      <c r="N32" s="54"/>
      <c r="O32" s="75">
        <v>0</v>
      </c>
      <c r="P32" s="54"/>
      <c r="Q32" s="121"/>
      <c r="R32" s="54"/>
      <c r="S32" s="33">
        <f>M32+N32+O32</f>
        <v>0</v>
      </c>
      <c r="T32" s="109">
        <f t="shared" si="3"/>
        <v>0</v>
      </c>
      <c r="U32" s="39"/>
    </row>
    <row r="33" spans="1:22" ht="19.5" customHeight="1">
      <c r="A33" s="131"/>
      <c r="B33" s="9" t="s">
        <v>89</v>
      </c>
      <c r="C33" s="135"/>
      <c r="D33" s="50" t="s">
        <v>88</v>
      </c>
      <c r="E33" s="93"/>
      <c r="F33" s="14"/>
      <c r="G33" s="54">
        <v>0</v>
      </c>
      <c r="H33" s="65">
        <f t="shared" si="1"/>
        <v>0</v>
      </c>
      <c r="I33" s="54"/>
      <c r="J33" s="55"/>
      <c r="K33" s="55"/>
      <c r="L33" s="103">
        <f t="shared" si="5"/>
        <v>0</v>
      </c>
      <c r="M33" s="14"/>
      <c r="N33" s="54"/>
      <c r="O33" s="75">
        <v>0</v>
      </c>
      <c r="P33" s="54"/>
      <c r="Q33" s="121"/>
      <c r="R33" s="54"/>
      <c r="S33" s="33">
        <f>M33+N33+O33</f>
        <v>0</v>
      </c>
      <c r="T33" s="109">
        <f t="shared" si="3"/>
        <v>0</v>
      </c>
      <c r="U33" s="39"/>
    </row>
    <row r="34" spans="1:22" ht="20.100000000000001" customHeight="1" thickBot="1">
      <c r="A34" s="131"/>
      <c r="B34" s="9" t="s">
        <v>90</v>
      </c>
      <c r="C34" s="136"/>
      <c r="D34" s="30" t="s">
        <v>50</v>
      </c>
      <c r="E34" s="94"/>
      <c r="F34" s="24"/>
      <c r="G34" s="58">
        <v>0</v>
      </c>
      <c r="H34" s="84">
        <f t="shared" si="1"/>
        <v>0</v>
      </c>
      <c r="I34" s="58"/>
      <c r="J34" s="61"/>
      <c r="K34" s="61"/>
      <c r="L34" s="103">
        <f t="shared" si="5"/>
        <v>0</v>
      </c>
      <c r="M34" s="24"/>
      <c r="N34" s="58"/>
      <c r="O34" s="85">
        <v>0</v>
      </c>
      <c r="P34" s="58"/>
      <c r="Q34" s="122"/>
      <c r="R34" s="58"/>
      <c r="S34" s="32">
        <f>M34+N34+O34</f>
        <v>0</v>
      </c>
      <c r="T34" s="110">
        <f t="shared" si="3"/>
        <v>0</v>
      </c>
      <c r="U34" s="39"/>
    </row>
    <row r="35" spans="1:22" s="11" customFormat="1" ht="19.899999999999999" customHeight="1" thickBot="1">
      <c r="A35" s="131"/>
      <c r="B35" s="83"/>
      <c r="C35" s="56" t="s">
        <v>52</v>
      </c>
      <c r="D35" s="4" t="s">
        <v>17</v>
      </c>
      <c r="E35" s="23">
        <f t="shared" ref="E35:R35" si="6">SUM(E30:E32)</f>
        <v>46</v>
      </c>
      <c r="F35" s="25">
        <f t="shared" si="6"/>
        <v>14</v>
      </c>
      <c r="G35" s="5">
        <f t="shared" si="6"/>
        <v>13</v>
      </c>
      <c r="H35" s="5">
        <f t="shared" si="6"/>
        <v>27</v>
      </c>
      <c r="I35" s="5">
        <f t="shared" si="6"/>
        <v>0</v>
      </c>
      <c r="J35" s="5">
        <f t="shared" si="6"/>
        <v>0</v>
      </c>
      <c r="K35" s="5">
        <f t="shared" si="6"/>
        <v>0</v>
      </c>
      <c r="L35" s="31">
        <f t="shared" si="6"/>
        <v>27</v>
      </c>
      <c r="M35" s="25">
        <f t="shared" si="6"/>
        <v>0</v>
      </c>
      <c r="N35" s="5">
        <f t="shared" si="6"/>
        <v>0</v>
      </c>
      <c r="O35" s="5">
        <f t="shared" si="6"/>
        <v>0</v>
      </c>
      <c r="P35" s="5">
        <f t="shared" si="6"/>
        <v>0</v>
      </c>
      <c r="Q35" s="5">
        <f t="shared" si="6"/>
        <v>51</v>
      </c>
      <c r="R35" s="5">
        <f t="shared" si="6"/>
        <v>0</v>
      </c>
      <c r="S35" s="31">
        <f>M35+N35+O35+P35+Q35+R35</f>
        <v>51</v>
      </c>
      <c r="T35" s="111">
        <f t="shared" si="3"/>
        <v>78</v>
      </c>
      <c r="U35" s="72">
        <f>SUM(U30:U32)</f>
        <v>0</v>
      </c>
    </row>
    <row r="36" spans="1:22" s="11" customFormat="1" ht="20.100000000000001" customHeight="1" thickBot="1">
      <c r="A36" s="132"/>
      <c r="B36" s="76"/>
      <c r="C36" s="134" t="s">
        <v>23</v>
      </c>
      <c r="D36" s="134"/>
      <c r="E36" s="95">
        <f t="shared" ref="E36:R36" si="7">E29+E35</f>
        <v>1087</v>
      </c>
      <c r="F36" s="104">
        <f t="shared" si="7"/>
        <v>248</v>
      </c>
      <c r="G36" s="86">
        <f t="shared" si="7"/>
        <v>59</v>
      </c>
      <c r="H36" s="86">
        <f t="shared" si="7"/>
        <v>307</v>
      </c>
      <c r="I36" s="86">
        <f t="shared" si="7"/>
        <v>0</v>
      </c>
      <c r="J36" s="86">
        <f t="shared" si="7"/>
        <v>0</v>
      </c>
      <c r="K36" s="86">
        <f t="shared" si="7"/>
        <v>0</v>
      </c>
      <c r="L36" s="87">
        <f>L29+L35</f>
        <v>307</v>
      </c>
      <c r="M36" s="104">
        <f t="shared" si="7"/>
        <v>2</v>
      </c>
      <c r="N36" s="86">
        <f t="shared" si="7"/>
        <v>1</v>
      </c>
      <c r="O36" s="86">
        <f t="shared" si="7"/>
        <v>0</v>
      </c>
      <c r="P36" s="86">
        <f t="shared" si="7"/>
        <v>4</v>
      </c>
      <c r="Q36" s="86">
        <f t="shared" si="7"/>
        <v>51</v>
      </c>
      <c r="R36" s="86">
        <f t="shared" si="7"/>
        <v>21</v>
      </c>
      <c r="S36" s="87">
        <f>M36+N36+O36+P36+Q36+R36</f>
        <v>79</v>
      </c>
      <c r="T36" s="113">
        <f>L36+S36</f>
        <v>386</v>
      </c>
      <c r="U36" s="73"/>
      <c r="V36" s="43"/>
    </row>
    <row r="37" spans="1:22" s="11" customFormat="1" ht="20.100000000000001" customHeight="1">
      <c r="A37" s="116" t="s">
        <v>22</v>
      </c>
      <c r="B37" s="77" t="s">
        <v>4</v>
      </c>
      <c r="C37" s="78" t="s">
        <v>2</v>
      </c>
      <c r="D37" s="78" t="s">
        <v>20</v>
      </c>
      <c r="E37" s="96">
        <v>14</v>
      </c>
      <c r="F37" s="105"/>
      <c r="G37" s="79">
        <v>0</v>
      </c>
      <c r="H37" s="80">
        <f t="shared" si="1"/>
        <v>0</v>
      </c>
      <c r="I37" s="79">
        <v>4</v>
      </c>
      <c r="J37" s="81">
        <v>0</v>
      </c>
      <c r="K37" s="81">
        <v>0</v>
      </c>
      <c r="L37" s="106">
        <f>H37+I37+J37+K37</f>
        <v>4</v>
      </c>
      <c r="M37" s="105">
        <v>0</v>
      </c>
      <c r="N37" s="79">
        <v>0</v>
      </c>
      <c r="O37" s="81">
        <v>0</v>
      </c>
      <c r="P37" s="120">
        <v>7</v>
      </c>
      <c r="Q37" s="120"/>
      <c r="R37" s="120">
        <v>4</v>
      </c>
      <c r="S37" s="82">
        <f>M37+N37+O37</f>
        <v>0</v>
      </c>
      <c r="T37" s="114">
        <f t="shared" si="3"/>
        <v>4</v>
      </c>
      <c r="U37" s="73"/>
    </row>
    <row r="38" spans="1:22" ht="20.100000000000001" customHeight="1">
      <c r="A38" s="117"/>
      <c r="B38" s="21" t="s">
        <v>92</v>
      </c>
      <c r="C38" s="53" t="s">
        <v>3</v>
      </c>
      <c r="D38" s="53" t="s">
        <v>21</v>
      </c>
      <c r="E38" s="97">
        <v>17</v>
      </c>
      <c r="F38" s="14"/>
      <c r="G38" s="54">
        <v>0</v>
      </c>
      <c r="H38" s="65">
        <f t="shared" si="1"/>
        <v>0</v>
      </c>
      <c r="I38" s="13">
        <v>4</v>
      </c>
      <c r="J38" s="75">
        <v>0</v>
      </c>
      <c r="K38" s="75">
        <v>0</v>
      </c>
      <c r="L38" s="101">
        <f t="shared" ref="L38:L49" si="8">H38+I38+J38+K38</f>
        <v>4</v>
      </c>
      <c r="M38" s="14">
        <v>0</v>
      </c>
      <c r="N38" s="54">
        <v>0</v>
      </c>
      <c r="O38" s="75">
        <v>0</v>
      </c>
      <c r="P38" s="121"/>
      <c r="Q38" s="121"/>
      <c r="R38" s="121"/>
      <c r="S38" s="33">
        <f t="shared" ref="S38:S49" si="9">M38+N38+O38</f>
        <v>0</v>
      </c>
      <c r="T38" s="109">
        <f t="shared" si="3"/>
        <v>4</v>
      </c>
      <c r="U38" s="39"/>
    </row>
    <row r="39" spans="1:22" ht="20.100000000000001" customHeight="1">
      <c r="A39" s="117"/>
      <c r="B39" s="21" t="s">
        <v>93</v>
      </c>
      <c r="C39" s="124" t="s">
        <v>18</v>
      </c>
      <c r="D39" s="53" t="s">
        <v>63</v>
      </c>
      <c r="E39" s="97">
        <v>13</v>
      </c>
      <c r="F39" s="14"/>
      <c r="G39" s="54">
        <v>0</v>
      </c>
      <c r="H39" s="65">
        <f t="shared" si="1"/>
        <v>0</v>
      </c>
      <c r="I39" s="54">
        <v>2</v>
      </c>
      <c r="J39" s="75">
        <v>0</v>
      </c>
      <c r="K39" s="75">
        <v>0</v>
      </c>
      <c r="L39" s="101">
        <f t="shared" si="8"/>
        <v>2</v>
      </c>
      <c r="M39" s="14">
        <v>0</v>
      </c>
      <c r="N39" s="54">
        <v>0</v>
      </c>
      <c r="O39" s="75">
        <v>0</v>
      </c>
      <c r="P39" s="121"/>
      <c r="Q39" s="121"/>
      <c r="R39" s="121"/>
      <c r="S39" s="33">
        <f t="shared" si="9"/>
        <v>0</v>
      </c>
      <c r="T39" s="109">
        <f t="shared" si="3"/>
        <v>2</v>
      </c>
      <c r="U39" s="39"/>
    </row>
    <row r="40" spans="1:22" ht="20.100000000000001" customHeight="1">
      <c r="A40" s="117"/>
      <c r="B40" s="21" t="s">
        <v>94</v>
      </c>
      <c r="C40" s="124"/>
      <c r="D40" s="53" t="s">
        <v>85</v>
      </c>
      <c r="E40" s="97">
        <v>13</v>
      </c>
      <c r="F40" s="14"/>
      <c r="G40" s="54">
        <v>0</v>
      </c>
      <c r="H40" s="65">
        <f t="shared" si="1"/>
        <v>0</v>
      </c>
      <c r="I40" s="54">
        <v>4</v>
      </c>
      <c r="J40" s="75">
        <v>0</v>
      </c>
      <c r="K40" s="75">
        <v>0</v>
      </c>
      <c r="L40" s="101">
        <f t="shared" si="8"/>
        <v>4</v>
      </c>
      <c r="M40" s="14">
        <v>0</v>
      </c>
      <c r="N40" s="54">
        <v>0</v>
      </c>
      <c r="O40" s="75">
        <v>0</v>
      </c>
      <c r="P40" s="121"/>
      <c r="Q40" s="121"/>
      <c r="R40" s="121"/>
      <c r="S40" s="33">
        <f t="shared" si="9"/>
        <v>0</v>
      </c>
      <c r="T40" s="109">
        <f t="shared" si="3"/>
        <v>4</v>
      </c>
      <c r="U40" s="39"/>
    </row>
    <row r="41" spans="1:22" ht="20.100000000000001" customHeight="1">
      <c r="A41" s="117"/>
      <c r="B41" s="21" t="s">
        <v>95</v>
      </c>
      <c r="C41" s="124"/>
      <c r="D41" s="53" t="s">
        <v>61</v>
      </c>
      <c r="E41" s="97">
        <v>14</v>
      </c>
      <c r="F41" s="14"/>
      <c r="G41" s="54">
        <v>1</v>
      </c>
      <c r="H41" s="65">
        <f t="shared" si="1"/>
        <v>1</v>
      </c>
      <c r="I41" s="54">
        <v>4</v>
      </c>
      <c r="J41" s="75">
        <v>0</v>
      </c>
      <c r="K41" s="75">
        <v>0</v>
      </c>
      <c r="L41" s="101">
        <f t="shared" si="8"/>
        <v>5</v>
      </c>
      <c r="M41" s="14">
        <v>0</v>
      </c>
      <c r="N41" s="54">
        <v>0</v>
      </c>
      <c r="O41" s="75">
        <v>1</v>
      </c>
      <c r="P41" s="121"/>
      <c r="Q41" s="121"/>
      <c r="R41" s="121"/>
      <c r="S41" s="33">
        <f t="shared" si="9"/>
        <v>1</v>
      </c>
      <c r="T41" s="109">
        <f t="shared" si="3"/>
        <v>6</v>
      </c>
      <c r="U41" s="39"/>
    </row>
    <row r="42" spans="1:22" ht="20.100000000000001" customHeight="1">
      <c r="A42" s="117"/>
      <c r="B42" s="21" t="s">
        <v>96</v>
      </c>
      <c r="C42" s="124"/>
      <c r="D42" s="53" t="s">
        <v>62</v>
      </c>
      <c r="E42" s="97">
        <v>15</v>
      </c>
      <c r="F42" s="14"/>
      <c r="G42" s="54">
        <v>0</v>
      </c>
      <c r="H42" s="65">
        <f t="shared" si="1"/>
        <v>0</v>
      </c>
      <c r="I42" s="54">
        <v>5</v>
      </c>
      <c r="J42" s="75">
        <v>0</v>
      </c>
      <c r="K42" s="75">
        <v>0</v>
      </c>
      <c r="L42" s="101">
        <f t="shared" si="8"/>
        <v>5</v>
      </c>
      <c r="M42" s="14">
        <v>0</v>
      </c>
      <c r="N42" s="54">
        <v>1</v>
      </c>
      <c r="O42" s="75">
        <v>0</v>
      </c>
      <c r="P42" s="121"/>
      <c r="Q42" s="121"/>
      <c r="R42" s="121"/>
      <c r="S42" s="33">
        <f t="shared" si="9"/>
        <v>1</v>
      </c>
      <c r="T42" s="109">
        <f t="shared" si="3"/>
        <v>6</v>
      </c>
      <c r="U42" s="39"/>
    </row>
    <row r="43" spans="1:22" s="15" customFormat="1" ht="20.100000000000001" customHeight="1">
      <c r="A43" s="117"/>
      <c r="B43" s="21" t="s">
        <v>100</v>
      </c>
      <c r="C43" s="124" t="s">
        <v>19</v>
      </c>
      <c r="D43" s="53" t="s">
        <v>58</v>
      </c>
      <c r="E43" s="97">
        <v>13</v>
      </c>
      <c r="F43" s="14"/>
      <c r="G43" s="54">
        <v>0</v>
      </c>
      <c r="H43" s="65">
        <f t="shared" si="1"/>
        <v>0</v>
      </c>
      <c r="I43" s="54">
        <v>0</v>
      </c>
      <c r="J43" s="75">
        <v>4</v>
      </c>
      <c r="K43" s="75">
        <v>3</v>
      </c>
      <c r="L43" s="101">
        <f t="shared" si="8"/>
        <v>7</v>
      </c>
      <c r="M43" s="14">
        <v>1</v>
      </c>
      <c r="N43" s="54">
        <v>0</v>
      </c>
      <c r="O43" s="75">
        <v>0</v>
      </c>
      <c r="P43" s="121"/>
      <c r="Q43" s="121"/>
      <c r="R43" s="121"/>
      <c r="S43" s="33">
        <f t="shared" si="9"/>
        <v>1</v>
      </c>
      <c r="T43" s="109">
        <f t="shared" si="3"/>
        <v>8</v>
      </c>
      <c r="U43" s="74"/>
    </row>
    <row r="44" spans="1:22" s="15" customFormat="1" ht="20.100000000000001" customHeight="1">
      <c r="A44" s="117"/>
      <c r="B44" s="21" t="s">
        <v>97</v>
      </c>
      <c r="C44" s="124"/>
      <c r="D44" s="53" t="s">
        <v>59</v>
      </c>
      <c r="E44" s="97">
        <v>14</v>
      </c>
      <c r="F44" s="14"/>
      <c r="G44" s="54">
        <v>0</v>
      </c>
      <c r="H44" s="65">
        <f t="shared" si="1"/>
        <v>0</v>
      </c>
      <c r="I44" s="54">
        <v>2</v>
      </c>
      <c r="J44" s="75">
        <v>0</v>
      </c>
      <c r="K44" s="75">
        <v>0</v>
      </c>
      <c r="L44" s="101">
        <f t="shared" si="8"/>
        <v>2</v>
      </c>
      <c r="M44" s="14">
        <v>0</v>
      </c>
      <c r="N44" s="54">
        <v>0</v>
      </c>
      <c r="O44" s="75">
        <v>0</v>
      </c>
      <c r="P44" s="121"/>
      <c r="Q44" s="121"/>
      <c r="R44" s="121"/>
      <c r="S44" s="33">
        <f t="shared" si="9"/>
        <v>0</v>
      </c>
      <c r="T44" s="109">
        <f t="shared" si="3"/>
        <v>2</v>
      </c>
      <c r="U44" s="74"/>
    </row>
    <row r="45" spans="1:22" ht="20.100000000000001" customHeight="1">
      <c r="A45" s="117"/>
      <c r="B45" s="21" t="s">
        <v>103</v>
      </c>
      <c r="C45" s="125" t="s">
        <v>60</v>
      </c>
      <c r="D45" s="125"/>
      <c r="E45" s="97">
        <v>2</v>
      </c>
      <c r="F45" s="14"/>
      <c r="G45" s="54">
        <v>0</v>
      </c>
      <c r="H45" s="65">
        <f t="shared" si="1"/>
        <v>0</v>
      </c>
      <c r="I45" s="54">
        <v>0</v>
      </c>
      <c r="J45" s="75">
        <v>0</v>
      </c>
      <c r="K45" s="75">
        <v>0</v>
      </c>
      <c r="L45" s="101">
        <f t="shared" si="8"/>
        <v>0</v>
      </c>
      <c r="M45" s="14">
        <v>0</v>
      </c>
      <c r="N45" s="54">
        <v>0</v>
      </c>
      <c r="O45" s="75"/>
      <c r="P45" s="121"/>
      <c r="Q45" s="121"/>
      <c r="R45" s="121"/>
      <c r="S45" s="33">
        <f>M45+N45+O45</f>
        <v>0</v>
      </c>
      <c r="T45" s="109">
        <f t="shared" si="3"/>
        <v>0</v>
      </c>
      <c r="U45" s="39"/>
    </row>
    <row r="46" spans="1:22" ht="20.100000000000001" customHeight="1">
      <c r="A46" s="117"/>
      <c r="B46" s="21" t="s">
        <v>104</v>
      </c>
      <c r="C46" s="124" t="s">
        <v>86</v>
      </c>
      <c r="D46" s="53" t="s">
        <v>55</v>
      </c>
      <c r="E46" s="97">
        <v>13</v>
      </c>
      <c r="F46" s="14"/>
      <c r="G46" s="54">
        <v>0</v>
      </c>
      <c r="H46" s="65">
        <f t="shared" si="1"/>
        <v>0</v>
      </c>
      <c r="I46" s="54">
        <v>2</v>
      </c>
      <c r="J46" s="75">
        <v>0</v>
      </c>
      <c r="K46" s="75">
        <v>0</v>
      </c>
      <c r="L46" s="101">
        <f t="shared" si="8"/>
        <v>2</v>
      </c>
      <c r="M46" s="14">
        <v>0</v>
      </c>
      <c r="N46" s="54">
        <v>0</v>
      </c>
      <c r="O46" s="75">
        <v>0</v>
      </c>
      <c r="P46" s="121"/>
      <c r="Q46" s="121"/>
      <c r="R46" s="121"/>
      <c r="S46" s="33">
        <f t="shared" si="9"/>
        <v>0</v>
      </c>
      <c r="T46" s="109">
        <f t="shared" si="3"/>
        <v>2</v>
      </c>
      <c r="U46" s="39"/>
    </row>
    <row r="47" spans="1:22" ht="20.100000000000001" customHeight="1">
      <c r="A47" s="117"/>
      <c r="B47" s="21" t="s">
        <v>105</v>
      </c>
      <c r="C47" s="124"/>
      <c r="D47" s="53" t="s">
        <v>56</v>
      </c>
      <c r="E47" s="97">
        <v>13</v>
      </c>
      <c r="F47" s="14"/>
      <c r="G47" s="54">
        <v>0</v>
      </c>
      <c r="H47" s="65">
        <f t="shared" si="1"/>
        <v>0</v>
      </c>
      <c r="I47" s="54">
        <v>9</v>
      </c>
      <c r="J47" s="75">
        <v>0</v>
      </c>
      <c r="K47" s="75">
        <v>0</v>
      </c>
      <c r="L47" s="101">
        <f t="shared" si="8"/>
        <v>9</v>
      </c>
      <c r="M47" s="14">
        <v>0</v>
      </c>
      <c r="N47" s="54">
        <v>0</v>
      </c>
      <c r="O47" s="75">
        <v>0</v>
      </c>
      <c r="P47" s="121"/>
      <c r="Q47" s="121"/>
      <c r="R47" s="121"/>
      <c r="S47" s="33">
        <f t="shared" si="9"/>
        <v>0</v>
      </c>
      <c r="T47" s="109">
        <f t="shared" si="3"/>
        <v>9</v>
      </c>
      <c r="U47" s="39"/>
    </row>
    <row r="48" spans="1:22" ht="20.100000000000001" customHeight="1">
      <c r="A48" s="117"/>
      <c r="B48" s="21" t="s">
        <v>106</v>
      </c>
      <c r="C48" s="124"/>
      <c r="D48" s="53" t="s">
        <v>57</v>
      </c>
      <c r="E48" s="97">
        <v>13</v>
      </c>
      <c r="F48" s="14"/>
      <c r="G48" s="54">
        <v>0</v>
      </c>
      <c r="H48" s="65">
        <f t="shared" si="1"/>
        <v>0</v>
      </c>
      <c r="I48" s="54">
        <v>3</v>
      </c>
      <c r="J48" s="75">
        <v>0</v>
      </c>
      <c r="K48" s="75">
        <v>0</v>
      </c>
      <c r="L48" s="101">
        <f t="shared" si="8"/>
        <v>3</v>
      </c>
      <c r="M48" s="14">
        <v>0</v>
      </c>
      <c r="N48" s="54">
        <v>0</v>
      </c>
      <c r="O48" s="75">
        <v>0</v>
      </c>
      <c r="P48" s="121"/>
      <c r="Q48" s="121"/>
      <c r="R48" s="121"/>
      <c r="S48" s="33">
        <f t="shared" si="9"/>
        <v>0</v>
      </c>
      <c r="T48" s="109">
        <f t="shared" si="3"/>
        <v>3</v>
      </c>
      <c r="U48" s="39"/>
    </row>
    <row r="49" spans="1:21" ht="20.100000000000001" customHeight="1" thickBot="1">
      <c r="A49" s="117"/>
      <c r="B49" s="22" t="s">
        <v>107</v>
      </c>
      <c r="C49" s="29" t="s">
        <v>67</v>
      </c>
      <c r="D49" s="29" t="s">
        <v>24</v>
      </c>
      <c r="E49" s="98">
        <v>30</v>
      </c>
      <c r="F49" s="24"/>
      <c r="G49" s="58">
        <v>0</v>
      </c>
      <c r="H49" s="84">
        <f t="shared" si="1"/>
        <v>0</v>
      </c>
      <c r="I49" s="58">
        <v>8</v>
      </c>
      <c r="J49" s="85">
        <v>0</v>
      </c>
      <c r="K49" s="85">
        <v>0</v>
      </c>
      <c r="L49" s="102">
        <f t="shared" si="8"/>
        <v>8</v>
      </c>
      <c r="M49" s="24">
        <v>0</v>
      </c>
      <c r="N49" s="58">
        <v>0</v>
      </c>
      <c r="O49" s="85">
        <v>0</v>
      </c>
      <c r="P49" s="122"/>
      <c r="Q49" s="122"/>
      <c r="R49" s="122"/>
      <c r="S49" s="32">
        <f t="shared" si="9"/>
        <v>0</v>
      </c>
      <c r="T49" s="110">
        <f t="shared" si="3"/>
        <v>8</v>
      </c>
      <c r="U49" s="39"/>
    </row>
    <row r="50" spans="1:21" s="11" customFormat="1" ht="19.5" customHeight="1" thickBot="1">
      <c r="A50" s="118"/>
      <c r="B50" s="126" t="s">
        <v>23</v>
      </c>
      <c r="C50" s="127"/>
      <c r="D50" s="127"/>
      <c r="E50" s="99">
        <f>SUM(E37:E49)</f>
        <v>184</v>
      </c>
      <c r="F50" s="26">
        <f t="shared" ref="F50:N50" si="10">SUM(F37:F49)</f>
        <v>0</v>
      </c>
      <c r="G50" s="16">
        <f t="shared" si="10"/>
        <v>1</v>
      </c>
      <c r="H50" s="16">
        <f t="shared" si="10"/>
        <v>1</v>
      </c>
      <c r="I50" s="16">
        <f t="shared" si="10"/>
        <v>47</v>
      </c>
      <c r="J50" s="16">
        <f t="shared" si="10"/>
        <v>4</v>
      </c>
      <c r="K50" s="16">
        <f t="shared" si="10"/>
        <v>3</v>
      </c>
      <c r="L50" s="107">
        <f t="shared" si="10"/>
        <v>55</v>
      </c>
      <c r="M50" s="26">
        <f t="shared" si="10"/>
        <v>1</v>
      </c>
      <c r="N50" s="16">
        <f t="shared" si="10"/>
        <v>1</v>
      </c>
      <c r="O50" s="16">
        <f>SUM(O37:O49)</f>
        <v>1</v>
      </c>
      <c r="P50" s="16">
        <f t="shared" ref="P50:R50" si="11">SUM(P37:P49)</f>
        <v>7</v>
      </c>
      <c r="Q50" s="16">
        <f t="shared" si="11"/>
        <v>0</v>
      </c>
      <c r="R50" s="16">
        <f t="shared" si="11"/>
        <v>4</v>
      </c>
      <c r="S50" s="31">
        <f>M50+N50+O50+P50+Q50+R50</f>
        <v>14</v>
      </c>
      <c r="T50" s="111">
        <f t="shared" si="3"/>
        <v>69</v>
      </c>
      <c r="U50" s="73"/>
    </row>
    <row r="51" spans="1:21" s="11" customFormat="1" ht="20.100000000000001" customHeight="1" thickBot="1">
      <c r="A51" s="119"/>
      <c r="B51" s="123" t="s">
        <v>27</v>
      </c>
      <c r="C51" s="123"/>
      <c r="D51" s="123"/>
      <c r="E51" s="100">
        <f>E36+E50</f>
        <v>1271</v>
      </c>
      <c r="F51" s="108">
        <f t="shared" ref="F51:O51" si="12">F36+F50</f>
        <v>248</v>
      </c>
      <c r="G51" s="88">
        <f>G36+G50</f>
        <v>60</v>
      </c>
      <c r="H51" s="88">
        <f>H36+H50</f>
        <v>308</v>
      </c>
      <c r="I51" s="88">
        <f t="shared" si="12"/>
        <v>47</v>
      </c>
      <c r="J51" s="88">
        <f t="shared" si="12"/>
        <v>4</v>
      </c>
      <c r="K51" s="88">
        <f t="shared" si="12"/>
        <v>3</v>
      </c>
      <c r="L51" s="89">
        <f t="shared" si="12"/>
        <v>362</v>
      </c>
      <c r="M51" s="108">
        <f t="shared" si="12"/>
        <v>3</v>
      </c>
      <c r="N51" s="88">
        <f t="shared" si="12"/>
        <v>2</v>
      </c>
      <c r="O51" s="88">
        <f t="shared" si="12"/>
        <v>1</v>
      </c>
      <c r="P51" s="88">
        <f t="shared" ref="P51:R51" si="13">P36+P50</f>
        <v>11</v>
      </c>
      <c r="Q51" s="88">
        <f t="shared" si="13"/>
        <v>51</v>
      </c>
      <c r="R51" s="88">
        <f t="shared" si="13"/>
        <v>25</v>
      </c>
      <c r="S51" s="89">
        <f>M51+N51+O51+P51+Q51+R51</f>
        <v>93</v>
      </c>
      <c r="T51" s="115">
        <f>L51+S51</f>
        <v>455</v>
      </c>
      <c r="U51" s="73"/>
    </row>
    <row r="52" spans="1:21" ht="9.9499999999999993" customHeight="1" thickBot="1"/>
    <row r="53" spans="1:21" ht="17.25" thickBot="1">
      <c r="B53" s="17"/>
      <c r="C53" s="91" t="s">
        <v>102</v>
      </c>
    </row>
    <row r="54" spans="1:21" ht="9.9499999999999993" customHeight="1">
      <c r="B54" s="39"/>
    </row>
    <row r="55" spans="1:21">
      <c r="C55" s="91" t="s">
        <v>127</v>
      </c>
    </row>
    <row r="57" spans="1:21">
      <c r="T57" s="44"/>
    </row>
  </sheetData>
  <mergeCells count="57">
    <mergeCell ref="U2:DW2"/>
    <mergeCell ref="S5:T5"/>
    <mergeCell ref="A7:A12"/>
    <mergeCell ref="C7:D12"/>
    <mergeCell ref="E7:E12"/>
    <mergeCell ref="M7:S7"/>
    <mergeCell ref="F8:I8"/>
    <mergeCell ref="J9:K9"/>
    <mergeCell ref="I9:I10"/>
    <mergeCell ref="M9:M10"/>
    <mergeCell ref="N9:N10"/>
    <mergeCell ref="O9:O10"/>
    <mergeCell ref="R9:R10"/>
    <mergeCell ref="S8:S10"/>
    <mergeCell ref="T7:T10"/>
    <mergeCell ref="F7:L7"/>
    <mergeCell ref="L8:L12"/>
    <mergeCell ref="J8:K8"/>
    <mergeCell ref="M8:O8"/>
    <mergeCell ref="A2:T2"/>
    <mergeCell ref="P8:Q8"/>
    <mergeCell ref="F9:H9"/>
    <mergeCell ref="F10:H10"/>
    <mergeCell ref="P9:P10"/>
    <mergeCell ref="Q9:Q10"/>
    <mergeCell ref="T11:T12"/>
    <mergeCell ref="S11:S12"/>
    <mergeCell ref="K11:K12"/>
    <mergeCell ref="N11:N12"/>
    <mergeCell ref="M11:M12"/>
    <mergeCell ref="O11:O12"/>
    <mergeCell ref="J11:J12"/>
    <mergeCell ref="A13:A36"/>
    <mergeCell ref="F11:F12"/>
    <mergeCell ref="G11:G12"/>
    <mergeCell ref="H11:H12"/>
    <mergeCell ref="I11:I12"/>
    <mergeCell ref="C36:D36"/>
    <mergeCell ref="C32:C34"/>
    <mergeCell ref="C25:C28"/>
    <mergeCell ref="E25:E26"/>
    <mergeCell ref="Q30:Q34"/>
    <mergeCell ref="R11:R12"/>
    <mergeCell ref="Q11:Q12"/>
    <mergeCell ref="P11:P12"/>
    <mergeCell ref="P13:P28"/>
    <mergeCell ref="R13:R28"/>
    <mergeCell ref="A37:A51"/>
    <mergeCell ref="P37:P49"/>
    <mergeCell ref="R37:R49"/>
    <mergeCell ref="B51:D51"/>
    <mergeCell ref="Q37:Q49"/>
    <mergeCell ref="C43:C44"/>
    <mergeCell ref="C45:D45"/>
    <mergeCell ref="C46:C48"/>
    <mergeCell ref="B50:D50"/>
    <mergeCell ref="C39:C42"/>
  </mergeCells>
  <phoneticPr fontId="2" type="noConversion"/>
  <printOptions horizontalCentered="1"/>
  <pageMargins left="0.23622047244094491" right="0.23622047244094491" top="0.51181102362204722" bottom="0.31496062992125984" header="0.19685039370078741" footer="0.19685039370078741"/>
  <pageSetup paperSize="9" scale="43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</vt:lpstr>
      <vt:lpstr>총괄!Print_Area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정호경</cp:lastModifiedBy>
  <cp:lastPrinted>2022-12-14T01:01:34Z</cp:lastPrinted>
  <dcterms:created xsi:type="dcterms:W3CDTF">2021-04-20T00:32:40Z</dcterms:created>
  <dcterms:modified xsi:type="dcterms:W3CDTF">2022-12-28T05:43:53Z</dcterms:modified>
</cp:coreProperties>
</file>