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17)2022학년도 수시모집\13.등록결과보고 및 미충원 인원 이월\"/>
    </mc:Choice>
  </mc:AlternateContent>
  <bookViews>
    <workbookView xWindow="360" yWindow="60" windowWidth="28035" windowHeight="12555"/>
  </bookViews>
  <sheets>
    <sheet name="2022학년도 모집인원" sheetId="7" r:id="rId1"/>
    <sheet name="Sheet1" sheetId="8" r:id="rId2"/>
  </sheets>
  <definedNames>
    <definedName name="_xlnm._FilterDatabase" localSheetId="0" hidden="1">'2022학년도 모집인원'!$A$8:$O$31</definedName>
  </definedNames>
  <calcPr calcId="162913"/>
</workbook>
</file>

<file path=xl/calcChain.xml><?xml version="1.0" encoding="utf-8"?>
<calcChain xmlns="http://schemas.openxmlformats.org/spreadsheetml/2006/main">
  <c r="F27" i="7" l="1"/>
  <c r="F26" i="7"/>
  <c r="F30" i="7" s="1"/>
  <c r="F10" i="7"/>
  <c r="F11" i="7"/>
  <c r="F12" i="7"/>
  <c r="F13" i="7"/>
  <c r="F14" i="7"/>
  <c r="F15" i="7"/>
  <c r="F16" i="7"/>
  <c r="F17" i="7"/>
  <c r="F18" i="7"/>
  <c r="F19" i="7"/>
  <c r="F20" i="7"/>
  <c r="F21" i="7"/>
  <c r="F23" i="7"/>
  <c r="F24" i="7"/>
  <c r="F9" i="7"/>
  <c r="F25" i="7" l="1"/>
  <c r="F31" i="7" s="1"/>
  <c r="L25" i="7"/>
  <c r="L31" i="7" s="1"/>
  <c r="J25" i="7"/>
  <c r="J31" i="7" s="1"/>
  <c r="I25" i="7"/>
  <c r="I31" i="7" s="1"/>
  <c r="H25" i="7"/>
  <c r="H31" i="7" s="1"/>
  <c r="K31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O29" i="7" s="1"/>
  <c r="G30" i="7"/>
  <c r="G31" i="7"/>
  <c r="G9" i="7"/>
  <c r="O28" i="7" l="1"/>
  <c r="O23" i="7"/>
  <c r="O26" i="7"/>
  <c r="O16" i="7"/>
  <c r="O27" i="7"/>
  <c r="O17" i="7"/>
  <c r="O24" i="7"/>
  <c r="O15" i="7"/>
  <c r="O9" i="7"/>
  <c r="O22" i="7"/>
  <c r="O14" i="7"/>
  <c r="O21" i="7"/>
  <c r="O13" i="7"/>
  <c r="O30" i="7"/>
  <c r="O20" i="7"/>
  <c r="O12" i="7"/>
  <c r="O19" i="7"/>
  <c r="O11" i="7"/>
  <c r="O18" i="7"/>
  <c r="O10" i="7"/>
  <c r="O25" i="7"/>
  <c r="O31" i="7"/>
  <c r="U16" i="7"/>
</calcChain>
</file>

<file path=xl/sharedStrings.xml><?xml version="1.0" encoding="utf-8"?>
<sst xmlns="http://schemas.openxmlformats.org/spreadsheetml/2006/main" count="106" uniqueCount="86">
  <si>
    <t>코드</t>
    <phoneticPr fontId="1" type="noConversion"/>
  </si>
  <si>
    <t>110</t>
  </si>
  <si>
    <t>120</t>
  </si>
  <si>
    <t>210</t>
  </si>
  <si>
    <t>410</t>
  </si>
  <si>
    <t>420</t>
  </si>
  <si>
    <t>430</t>
  </si>
  <si>
    <t>440</t>
  </si>
  <si>
    <t>450</t>
  </si>
  <si>
    <t>460</t>
  </si>
  <si>
    <t>510</t>
  </si>
  <si>
    <t>520</t>
  </si>
  <si>
    <t>계</t>
    <phoneticPr fontId="1" type="noConversion"/>
  </si>
  <si>
    <t>동물생명융합학부</t>
    <phoneticPr fontId="1" type="noConversion"/>
  </si>
  <si>
    <t>생명공학부</t>
    <phoneticPr fontId="1" type="noConversion"/>
  </si>
  <si>
    <t>건설환경공학부</t>
    <phoneticPr fontId="1" type="noConversion"/>
  </si>
  <si>
    <t>디자인건축융합학부</t>
    <phoneticPr fontId="1" type="noConversion"/>
  </si>
  <si>
    <t>전자전기공학부</t>
    <phoneticPr fontId="1" type="noConversion"/>
  </si>
  <si>
    <t>ICT로봇기계공학부</t>
    <phoneticPr fontId="1" type="noConversion"/>
  </si>
  <si>
    <t>식품생명화학공학부</t>
    <phoneticPr fontId="1" type="noConversion"/>
  </si>
  <si>
    <t>컴퓨터응용수학부</t>
    <phoneticPr fontId="1" type="noConversion"/>
  </si>
  <si>
    <t>토목공학전공(야)</t>
    <phoneticPr fontId="1" type="noConversion"/>
  </si>
  <si>
    <t>농어촌
학생</t>
    <phoneticPr fontId="1" type="noConversion"/>
  </si>
  <si>
    <t>모집단위명</t>
    <phoneticPr fontId="1" type="noConversion"/>
  </si>
  <si>
    <t>동물자원과학전공, 생물산업응용전공</t>
    <phoneticPr fontId="1" type="noConversion"/>
  </si>
  <si>
    <t>원예생명공학전공, 응용생명공학전공</t>
    <phoneticPr fontId="1" type="noConversion"/>
  </si>
  <si>
    <t>토목공학전공, 환경공학전공</t>
    <phoneticPr fontId="1" type="noConversion"/>
  </si>
  <si>
    <t>전자공학전공, 전기공학전공</t>
    <phoneticPr fontId="1" type="noConversion"/>
  </si>
  <si>
    <t>ICT로봇공학전공, 기계공학전공</t>
    <phoneticPr fontId="1" type="noConversion"/>
  </si>
  <si>
    <t>소프트웨어&amp;서비스컴퓨팅전공, 소프트웨어융합전공, 응용수학전공</t>
    <phoneticPr fontId="1" type="noConversion"/>
  </si>
  <si>
    <t>웰니스산업융합학부</t>
    <phoneticPr fontId="1" type="noConversion"/>
  </si>
  <si>
    <t>입학
정원</t>
    <phoneticPr fontId="1" type="noConversion"/>
  </si>
  <si>
    <t>건설환경공학부(야)</t>
    <phoneticPr fontId="1" type="noConversion"/>
  </si>
  <si>
    <t>식품생명화학공학부(야)</t>
    <phoneticPr fontId="1" type="noConversion"/>
  </si>
  <si>
    <t>식품생명공학전공(야)</t>
    <phoneticPr fontId="1" type="noConversion"/>
  </si>
  <si>
    <t>사회안전시스템공학부</t>
    <phoneticPr fontId="1" type="noConversion"/>
  </si>
  <si>
    <t>법경영학부</t>
    <phoneticPr fontId="1" type="noConversion"/>
  </si>
  <si>
    <t>재외국민</t>
  </si>
  <si>
    <t>외국인</t>
  </si>
  <si>
    <t>인문융합공공인재학부(야)</t>
    <phoneticPr fontId="1" type="noConversion"/>
  </si>
  <si>
    <t>특성화등
고졸 재직자</t>
    <phoneticPr fontId="1" type="noConversion"/>
  </si>
  <si>
    <t>서해5도
학생</t>
    <phoneticPr fontId="1" type="noConversion"/>
  </si>
  <si>
    <t>주간</t>
    <phoneticPr fontId="1" type="noConversion"/>
  </si>
  <si>
    <t>소계</t>
    <phoneticPr fontId="1" type="noConversion"/>
  </si>
  <si>
    <t>야간</t>
    <phoneticPr fontId="1" type="noConversion"/>
  </si>
  <si>
    <t>제한
없음</t>
    <phoneticPr fontId="1" type="noConversion"/>
  </si>
  <si>
    <t>총계</t>
    <phoneticPr fontId="1" type="noConversion"/>
  </si>
  <si>
    <t>[단위 : 명]</t>
    <phoneticPr fontId="1" type="noConversion"/>
  </si>
  <si>
    <t>디자인전공-실기</t>
    <phoneticPr fontId="1" type="noConversion"/>
  </si>
  <si>
    <t>디자인전공-무실기</t>
    <phoneticPr fontId="1" type="noConversion"/>
  </si>
  <si>
    <t>건축학전공(5년제)</t>
    <phoneticPr fontId="1" type="noConversion"/>
  </si>
  <si>
    <t>건축공학전공(4년제)</t>
    <phoneticPr fontId="1" type="noConversion"/>
  </si>
  <si>
    <t>310</t>
  </si>
  <si>
    <t>320</t>
  </si>
  <si>
    <t>330</t>
  </si>
  <si>
    <t>473</t>
  </si>
  <si>
    <t>474</t>
  </si>
  <si>
    <t>471</t>
  </si>
  <si>
    <t>472</t>
  </si>
  <si>
    <t xml:space="preserve">문예창작미디어콘텐츠홍보전공, 영미언어문학전공, 공공행정전공  </t>
    <phoneticPr fontId="1" type="noConversion"/>
  </si>
  <si>
    <t xml:space="preserve"> 법학전공, 경영학전공</t>
    <phoneticPr fontId="1" type="noConversion"/>
  </si>
  <si>
    <t>의류산업학전공, 아동가족복지학전공, 식품영양학전공, 웰니스스포츠과학전공</t>
    <phoneticPr fontId="1" type="noConversion"/>
  </si>
  <si>
    <t xml:space="preserve">식물생명환경전공, 조경학전공 </t>
    <phoneticPr fontId="1" type="noConversion"/>
  </si>
  <si>
    <t xml:space="preserve">식품생명공학전공, 화학공학전공 </t>
    <phoneticPr fontId="1" type="noConversion"/>
  </si>
  <si>
    <t>장애인등
대상자</t>
    <phoneticPr fontId="1" type="noConversion"/>
  </si>
  <si>
    <t>레저스포츠매니지먼트(야)</t>
    <phoneticPr fontId="1" type="noConversion"/>
  </si>
  <si>
    <t>노동복지전공(야)</t>
    <phoneticPr fontId="1" type="noConversion"/>
  </si>
  <si>
    <t>인문융합공공인재학부</t>
    <phoneticPr fontId="1" type="noConversion"/>
  </si>
  <si>
    <t>법경영학부(야)</t>
    <phoneticPr fontId="1" type="noConversion"/>
  </si>
  <si>
    <t>실기위주</t>
    <phoneticPr fontId="1" type="noConversion"/>
  </si>
  <si>
    <r>
      <rPr>
        <sz val="11"/>
        <color rgb="FF000000"/>
        <rFont val="맑은 고딕"/>
        <family val="3"/>
        <charset val="129"/>
      </rPr>
      <t>＊</t>
    </r>
    <r>
      <rPr>
        <sz val="11"/>
        <color rgb="FF000000"/>
        <rFont val="맑은 고딕"/>
        <family val="3"/>
        <charset val="129"/>
        <scheme val="minor"/>
      </rPr>
      <t xml:space="preserve">장애인등 대상자 모집단위 </t>
    </r>
    <r>
      <rPr>
        <sz val="11"/>
        <color rgb="FF000000"/>
        <rFont val="한양중고딕"/>
        <family val="3"/>
        <charset val="129"/>
      </rPr>
      <t xml:space="preserve">: </t>
    </r>
    <r>
      <rPr>
        <sz val="11"/>
        <color rgb="FF000000"/>
        <rFont val="맑은 고딕"/>
        <family val="3"/>
        <charset val="129"/>
        <scheme val="minor"/>
      </rPr>
      <t>법경영학부</t>
    </r>
    <r>
      <rPr>
        <sz val="11"/>
        <color rgb="FF000000"/>
        <rFont val="한양중고딕"/>
        <family val="3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웰니스산업융합학부</t>
    </r>
    <r>
      <rPr>
        <sz val="11"/>
        <color rgb="FF000000"/>
        <rFont val="한양중고딕"/>
        <family val="3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동물생명융합학부</t>
    </r>
    <r>
      <rPr>
        <sz val="11"/>
        <color rgb="FF000000"/>
        <rFont val="한양중고딕"/>
        <family val="3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생명공학부</t>
    </r>
    <r>
      <rPr>
        <sz val="11"/>
        <color rgb="FF000000"/>
        <rFont val="한양중고딕"/>
        <family val="3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건설환경공학부</t>
    </r>
    <r>
      <rPr>
        <sz val="11"/>
        <color rgb="FF000000"/>
        <rFont val="한양중고딕"/>
        <family val="3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사회안전시스템공학부</t>
    </r>
    <r>
      <rPr>
        <sz val="11"/>
        <color rgb="FF000000"/>
        <rFont val="한양중고딕"/>
        <family val="3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컴퓨터응용수학부</t>
    </r>
    <r>
      <rPr>
        <sz val="11"/>
        <color rgb="FF000000"/>
        <rFont val="한양중고딕"/>
        <family val="3"/>
        <charset val="129"/>
      </rPr>
      <t>, ICT</t>
    </r>
    <r>
      <rPr>
        <sz val="11"/>
        <color rgb="FF000000"/>
        <rFont val="맑은 고딕"/>
        <family val="3"/>
        <charset val="129"/>
        <scheme val="minor"/>
      </rPr>
      <t>로봇기계공학부</t>
    </r>
    <r>
      <rPr>
        <sz val="11"/>
        <color rgb="FF000000"/>
        <rFont val="한양중고딕"/>
        <family val="3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전자전기공학부</t>
    </r>
    <r>
      <rPr>
        <sz val="11"/>
        <color rgb="FF000000"/>
        <rFont val="한양중고딕"/>
        <family val="3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디자인건축융합학부 건축학전공</t>
    </r>
    <r>
      <rPr>
        <sz val="11"/>
        <color rgb="FF000000"/>
        <rFont val="한양중고딕"/>
        <family val="3"/>
        <charset val="129"/>
      </rPr>
      <t>(5</t>
    </r>
    <r>
      <rPr>
        <sz val="11"/>
        <color rgb="FF000000"/>
        <rFont val="맑은 고딕"/>
        <family val="3"/>
        <charset val="129"/>
        <scheme val="minor"/>
      </rPr>
      <t>년제</t>
    </r>
    <r>
      <rPr>
        <sz val="11"/>
        <color rgb="FF000000"/>
        <rFont val="한양중고딕"/>
        <family val="3"/>
        <charset val="129"/>
      </rPr>
      <t>)</t>
    </r>
    <phoneticPr fontId="1" type="noConversion"/>
  </si>
  <si>
    <t>지역자원시스템공학전공, 안전공학전공</t>
    <phoneticPr fontId="1" type="noConversion"/>
  </si>
  <si>
    <t>2022학년도 신입학 정시 모집단위별 모집인원 총괄표(수시 미충원인원 포함)</t>
    <phoneticPr fontId="1" type="noConversion"/>
  </si>
  <si>
    <t>당초
인원</t>
    <phoneticPr fontId="1" type="noConversion"/>
  </si>
  <si>
    <t>이월
인원</t>
    <phoneticPr fontId="1" type="noConversion"/>
  </si>
  <si>
    <t>정원내</t>
    <phoneticPr fontId="1" type="noConversion"/>
  </si>
  <si>
    <t>수능위주</t>
    <phoneticPr fontId="1" type="noConversion"/>
  </si>
  <si>
    <t>일반전형</t>
    <phoneticPr fontId="1" type="noConversion"/>
  </si>
  <si>
    <t>소계</t>
    <phoneticPr fontId="1" type="noConversion"/>
  </si>
  <si>
    <t>식물자원조경학부</t>
    <phoneticPr fontId="1" type="noConversion"/>
  </si>
  <si>
    <t>214</t>
  </si>
  <si>
    <t>215</t>
  </si>
  <si>
    <t>정원외</t>
    <phoneticPr fontId="1" type="noConversion"/>
  </si>
  <si>
    <t>수시</t>
    <phoneticPr fontId="1" type="noConversion"/>
  </si>
  <si>
    <t>학생부교과</t>
    <phoneticPr fontId="1" type="noConversion"/>
  </si>
  <si>
    <t>고른기회대상자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</si>
</sst>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HY동녘B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한양중고딕"/>
      <family val="3"/>
      <charset val="129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4" fillId="0" borderId="21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0" fillId="0" borderId="24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8" fillId="0" borderId="33" xfId="0" applyFont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6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6" xfId="0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</cellXfs>
  <cellStyles count="2">
    <cellStyle name="경고문" xfId="1" builtinId="1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U34"/>
  <sheetViews>
    <sheetView showZeros="0" tabSelected="1" zoomScale="85" zoomScaleNormal="85" workbookViewId="0">
      <pane ySplit="8" topLeftCell="A9" activePane="bottomLeft" state="frozen"/>
      <selection activeCell="C1" sqref="C1"/>
      <selection pane="bottomLeft" activeCell="B2" sqref="B2:O2"/>
    </sheetView>
  </sheetViews>
  <sheetFormatPr defaultRowHeight="16.5"/>
  <cols>
    <col min="1" max="1" width="10.25" style="6" hidden="1" customWidth="1"/>
    <col min="2" max="2" width="24.75" customWidth="1"/>
    <col min="3" max="3" width="27.375" customWidth="1"/>
    <col min="4" max="4" width="6.25" style="6" customWidth="1"/>
    <col min="5" max="7" width="5.25" style="6" bestFit="1" customWidth="1"/>
    <col min="8" max="8" width="7.125" style="8" bestFit="1" customWidth="1"/>
    <col min="9" max="9" width="9" style="8" customWidth="1"/>
    <col min="10" max="10" width="8.125" style="8" customWidth="1"/>
    <col min="11" max="11" width="11.625" style="8" bestFit="1" customWidth="1"/>
    <col min="12" max="12" width="9" style="8" customWidth="1"/>
    <col min="13" max="13" width="7.125" style="6" customWidth="1"/>
    <col min="14" max="14" width="5.25" style="6" bestFit="1" customWidth="1"/>
    <col min="15" max="15" width="5.25" bestFit="1" customWidth="1"/>
    <col min="16" max="16" width="10.625" customWidth="1"/>
  </cols>
  <sheetData>
    <row r="2" spans="1:21" ht="25.5">
      <c r="B2" s="85" t="s">
        <v>72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</row>
    <row r="3" spans="1:21" ht="26.25" thickBot="1">
      <c r="B3" s="20"/>
      <c r="C3" s="20"/>
      <c r="D3" s="20"/>
      <c r="E3" s="20"/>
      <c r="F3" s="27"/>
      <c r="G3" s="27"/>
      <c r="H3" s="7"/>
      <c r="I3" s="7"/>
      <c r="M3" s="86" t="s">
        <v>47</v>
      </c>
      <c r="N3" s="86"/>
      <c r="O3" s="86"/>
    </row>
    <row r="4" spans="1:21" ht="20.100000000000001" customHeight="1" thickBot="1">
      <c r="B4" s="87" t="s">
        <v>23</v>
      </c>
      <c r="C4" s="88"/>
      <c r="D4" s="68" t="s">
        <v>31</v>
      </c>
      <c r="E4" s="90" t="s">
        <v>75</v>
      </c>
      <c r="F4" s="90"/>
      <c r="G4" s="91"/>
      <c r="H4" s="92" t="s">
        <v>82</v>
      </c>
      <c r="I4" s="92"/>
      <c r="J4" s="92"/>
      <c r="K4" s="92"/>
      <c r="L4" s="92"/>
      <c r="M4" s="92"/>
      <c r="N4" s="93"/>
      <c r="O4" s="94" t="s">
        <v>46</v>
      </c>
    </row>
    <row r="5" spans="1:21" ht="20.100000000000001" customHeight="1">
      <c r="B5" s="89"/>
      <c r="C5" s="72"/>
      <c r="D5" s="69"/>
      <c r="E5" s="83" t="s">
        <v>76</v>
      </c>
      <c r="F5" s="83"/>
      <c r="G5" s="96" t="s">
        <v>78</v>
      </c>
      <c r="H5" s="97" t="s">
        <v>83</v>
      </c>
      <c r="I5" s="97"/>
      <c r="J5" s="97"/>
      <c r="K5" s="97"/>
      <c r="L5" s="97"/>
      <c r="M5" s="72"/>
      <c r="N5" s="98" t="s">
        <v>78</v>
      </c>
      <c r="O5" s="95"/>
    </row>
    <row r="6" spans="1:21" ht="20.100000000000001" customHeight="1">
      <c r="B6" s="89"/>
      <c r="C6" s="72"/>
      <c r="D6" s="69"/>
      <c r="E6" s="83" t="s">
        <v>77</v>
      </c>
      <c r="F6" s="83"/>
      <c r="G6" s="95"/>
      <c r="H6" s="83" t="s">
        <v>84</v>
      </c>
      <c r="I6" s="83"/>
      <c r="J6" s="83"/>
      <c r="K6" s="67"/>
      <c r="L6" s="97" t="s">
        <v>69</v>
      </c>
      <c r="M6" s="72"/>
      <c r="N6" s="99"/>
      <c r="O6" s="95"/>
    </row>
    <row r="7" spans="1:21" ht="20.100000000000001" customHeight="1">
      <c r="B7" s="89"/>
      <c r="C7" s="72"/>
      <c r="D7" s="69"/>
      <c r="E7" s="66" t="s">
        <v>73</v>
      </c>
      <c r="F7" s="71" t="s">
        <v>74</v>
      </c>
      <c r="G7" s="95"/>
      <c r="H7" s="83" t="s">
        <v>85</v>
      </c>
      <c r="I7" s="83"/>
      <c r="J7" s="83"/>
      <c r="K7" s="67"/>
      <c r="L7" s="84" t="s">
        <v>37</v>
      </c>
      <c r="M7" s="72" t="s">
        <v>38</v>
      </c>
      <c r="N7" s="99"/>
      <c r="O7" s="95"/>
    </row>
    <row r="8" spans="1:21" ht="33">
      <c r="A8" s="6" t="s">
        <v>0</v>
      </c>
      <c r="B8" s="89"/>
      <c r="C8" s="72"/>
      <c r="D8" s="70"/>
      <c r="E8" s="67"/>
      <c r="F8" s="63"/>
      <c r="G8" s="95"/>
      <c r="H8" s="9" t="s">
        <v>22</v>
      </c>
      <c r="I8" s="9" t="s">
        <v>64</v>
      </c>
      <c r="J8" s="9" t="s">
        <v>41</v>
      </c>
      <c r="K8" s="9" t="s">
        <v>40</v>
      </c>
      <c r="L8" s="84"/>
      <c r="M8" s="72"/>
      <c r="N8" s="99"/>
      <c r="O8" s="95"/>
    </row>
    <row r="9" spans="1:21" ht="20.100000000000001" customHeight="1">
      <c r="A9" s="1" t="s">
        <v>1</v>
      </c>
      <c r="B9" s="4" t="s">
        <v>67</v>
      </c>
      <c r="C9" s="48" t="s">
        <v>59</v>
      </c>
      <c r="D9" s="37">
        <v>80</v>
      </c>
      <c r="E9" s="54">
        <v>33</v>
      </c>
      <c r="F9" s="30">
        <f>VLOOKUP(A9,Sheet1!$A$1:$B$19,2,FALSE)</f>
        <v>2</v>
      </c>
      <c r="G9" s="37">
        <f>SUM(E9:F9)</f>
        <v>35</v>
      </c>
      <c r="H9" s="10"/>
      <c r="I9" s="73">
        <v>1</v>
      </c>
      <c r="J9" s="73">
        <v>5</v>
      </c>
      <c r="K9" s="10"/>
      <c r="L9" s="73">
        <v>20</v>
      </c>
      <c r="M9" s="76" t="s">
        <v>45</v>
      </c>
      <c r="N9" s="37">
        <v>0</v>
      </c>
      <c r="O9" s="44">
        <f t="shared" ref="O9:O31" si="0">SUM(G9,N9)</f>
        <v>35</v>
      </c>
    </row>
    <row r="10" spans="1:21" s="12" customFormat="1" ht="20.100000000000001" customHeight="1">
      <c r="A10" s="15" t="s">
        <v>2</v>
      </c>
      <c r="B10" s="16" t="s">
        <v>36</v>
      </c>
      <c r="C10" s="49" t="s">
        <v>60</v>
      </c>
      <c r="D10" s="55">
        <v>82</v>
      </c>
      <c r="E10" s="54">
        <v>28</v>
      </c>
      <c r="F10" s="30">
        <f>VLOOKUP(A10,Sheet1!$A$1:$B$19,2,FALSE)</f>
        <v>4</v>
      </c>
      <c r="G10" s="37">
        <f t="shared" ref="G10:G31" si="1">SUM(E10:F10)</f>
        <v>32</v>
      </c>
      <c r="H10" s="10"/>
      <c r="I10" s="74"/>
      <c r="J10" s="74"/>
      <c r="K10" s="10"/>
      <c r="L10" s="74"/>
      <c r="M10" s="77"/>
      <c r="N10" s="37">
        <v>0</v>
      </c>
      <c r="O10" s="44">
        <f t="shared" si="0"/>
        <v>32</v>
      </c>
      <c r="Q10"/>
      <c r="R10"/>
    </row>
    <row r="11" spans="1:21" ht="20.100000000000001" customHeight="1">
      <c r="A11" s="1" t="s">
        <v>3</v>
      </c>
      <c r="B11" s="17" t="s">
        <v>30</v>
      </c>
      <c r="C11" s="49" t="s">
        <v>61</v>
      </c>
      <c r="D11" s="55">
        <v>86</v>
      </c>
      <c r="E11" s="54">
        <v>28</v>
      </c>
      <c r="F11" s="30">
        <f>VLOOKUP(A11,Sheet1!$A$1:$B$19,2,FALSE)</f>
        <v>1</v>
      </c>
      <c r="G11" s="37">
        <f t="shared" si="1"/>
        <v>29</v>
      </c>
      <c r="H11" s="10"/>
      <c r="I11" s="74"/>
      <c r="J11" s="74"/>
      <c r="K11" s="10"/>
      <c r="L11" s="74"/>
      <c r="M11" s="77"/>
      <c r="N11" s="37">
        <v>0</v>
      </c>
      <c r="O11" s="44">
        <f t="shared" si="0"/>
        <v>29</v>
      </c>
    </row>
    <row r="12" spans="1:21" ht="20.100000000000001" customHeight="1">
      <c r="A12" s="1" t="s">
        <v>52</v>
      </c>
      <c r="B12" s="18" t="s">
        <v>79</v>
      </c>
      <c r="C12" s="49" t="s">
        <v>62</v>
      </c>
      <c r="D12" s="55">
        <v>92</v>
      </c>
      <c r="E12" s="54">
        <v>26</v>
      </c>
      <c r="F12" s="30">
        <f>VLOOKUP(A12,Sheet1!$A$1:$B$19,2,FALSE)</f>
        <v>1</v>
      </c>
      <c r="G12" s="37">
        <f t="shared" si="1"/>
        <v>27</v>
      </c>
      <c r="H12" s="10">
        <v>1</v>
      </c>
      <c r="I12" s="74"/>
      <c r="J12" s="74"/>
      <c r="K12" s="10"/>
      <c r="L12" s="74"/>
      <c r="M12" s="77"/>
      <c r="N12" s="37">
        <v>1</v>
      </c>
      <c r="O12" s="44">
        <f t="shared" si="0"/>
        <v>28</v>
      </c>
    </row>
    <row r="13" spans="1:21" ht="20.100000000000001" customHeight="1">
      <c r="A13" s="1" t="s">
        <v>53</v>
      </c>
      <c r="B13" s="18" t="s">
        <v>13</v>
      </c>
      <c r="C13" s="49" t="s">
        <v>24</v>
      </c>
      <c r="D13" s="55">
        <v>65</v>
      </c>
      <c r="E13" s="54">
        <v>22</v>
      </c>
      <c r="F13" s="30">
        <f>VLOOKUP(A13,Sheet1!$A$1:$B$19,2,FALSE)</f>
        <v>2</v>
      </c>
      <c r="G13" s="37">
        <f t="shared" si="1"/>
        <v>24</v>
      </c>
      <c r="H13" s="10"/>
      <c r="I13" s="74"/>
      <c r="J13" s="74"/>
      <c r="K13" s="10"/>
      <c r="L13" s="74"/>
      <c r="M13" s="77"/>
      <c r="N13" s="37">
        <v>0</v>
      </c>
      <c r="O13" s="44">
        <f t="shared" si="0"/>
        <v>24</v>
      </c>
    </row>
    <row r="14" spans="1:21" ht="20.100000000000001" customHeight="1">
      <c r="A14" s="1" t="s">
        <v>54</v>
      </c>
      <c r="B14" s="18" t="s">
        <v>14</v>
      </c>
      <c r="C14" s="49" t="s">
        <v>25</v>
      </c>
      <c r="D14" s="55">
        <v>61</v>
      </c>
      <c r="E14" s="54">
        <v>22</v>
      </c>
      <c r="F14" s="30">
        <f>VLOOKUP(A14,Sheet1!$A$1:$B$19,2,FALSE)</f>
        <v>2</v>
      </c>
      <c r="G14" s="37">
        <f t="shared" si="1"/>
        <v>24</v>
      </c>
      <c r="H14" s="10"/>
      <c r="I14" s="74"/>
      <c r="J14" s="74"/>
      <c r="K14" s="10"/>
      <c r="L14" s="74"/>
      <c r="M14" s="77"/>
      <c r="N14" s="37">
        <v>0</v>
      </c>
      <c r="O14" s="44">
        <f t="shared" si="0"/>
        <v>24</v>
      </c>
    </row>
    <row r="15" spans="1:21" ht="20.100000000000001" customHeight="1">
      <c r="A15" s="1" t="s">
        <v>4</v>
      </c>
      <c r="B15" s="18" t="s">
        <v>15</v>
      </c>
      <c r="C15" s="49" t="s">
        <v>26</v>
      </c>
      <c r="D15" s="55">
        <v>81</v>
      </c>
      <c r="E15" s="54">
        <v>24</v>
      </c>
      <c r="F15" s="30">
        <f>VLOOKUP(A15,Sheet1!$A$1:$B$19,2,FALSE)</f>
        <v>3</v>
      </c>
      <c r="G15" s="37">
        <f t="shared" si="1"/>
        <v>27</v>
      </c>
      <c r="H15" s="10"/>
      <c r="I15" s="74"/>
      <c r="J15" s="74"/>
      <c r="K15" s="10"/>
      <c r="L15" s="74"/>
      <c r="M15" s="77"/>
      <c r="N15" s="37">
        <v>0</v>
      </c>
      <c r="O15" s="44">
        <f t="shared" si="0"/>
        <v>27</v>
      </c>
    </row>
    <row r="16" spans="1:21" ht="20.100000000000001" customHeight="1">
      <c r="A16" s="1" t="s">
        <v>5</v>
      </c>
      <c r="B16" s="18" t="s">
        <v>35</v>
      </c>
      <c r="C16" s="49" t="s">
        <v>71</v>
      </c>
      <c r="D16" s="55">
        <v>77</v>
      </c>
      <c r="E16" s="54">
        <v>24</v>
      </c>
      <c r="F16" s="30">
        <f>VLOOKUP(A16,Sheet1!$A$1:$B$19,2,FALSE)</f>
        <v>1</v>
      </c>
      <c r="G16" s="37">
        <f t="shared" si="1"/>
        <v>25</v>
      </c>
      <c r="H16" s="10"/>
      <c r="I16" s="74"/>
      <c r="J16" s="74"/>
      <c r="K16" s="10"/>
      <c r="L16" s="74"/>
      <c r="M16" s="77"/>
      <c r="N16" s="37">
        <v>0</v>
      </c>
      <c r="O16" s="44">
        <f t="shared" si="0"/>
        <v>25</v>
      </c>
      <c r="U16">
        <f>SUM(Q9:Q11)+Q18</f>
        <v>0</v>
      </c>
    </row>
    <row r="17" spans="1:15" ht="20.100000000000001" customHeight="1">
      <c r="A17" s="1" t="s">
        <v>6</v>
      </c>
      <c r="B17" s="16" t="s">
        <v>19</v>
      </c>
      <c r="C17" s="49" t="s">
        <v>63</v>
      </c>
      <c r="D17" s="55">
        <v>89</v>
      </c>
      <c r="E17" s="54">
        <v>31</v>
      </c>
      <c r="F17" s="30">
        <f>VLOOKUP(A17,Sheet1!$A$1:$B$19,2,FALSE)</f>
        <v>2</v>
      </c>
      <c r="G17" s="37">
        <f t="shared" si="1"/>
        <v>33</v>
      </c>
      <c r="H17" s="10"/>
      <c r="I17" s="74"/>
      <c r="J17" s="74"/>
      <c r="K17" s="10"/>
      <c r="L17" s="74"/>
      <c r="M17" s="77"/>
      <c r="N17" s="37">
        <v>0</v>
      </c>
      <c r="O17" s="44">
        <f t="shared" si="0"/>
        <v>33</v>
      </c>
    </row>
    <row r="18" spans="1:15" ht="20.100000000000001" customHeight="1">
      <c r="A18" s="1" t="s">
        <v>7</v>
      </c>
      <c r="B18" s="18" t="s">
        <v>20</v>
      </c>
      <c r="C18" s="49" t="s">
        <v>29</v>
      </c>
      <c r="D18" s="55">
        <v>73</v>
      </c>
      <c r="E18" s="54">
        <v>23</v>
      </c>
      <c r="F18" s="30">
        <f>VLOOKUP(A18,Sheet1!$A$1:$B$19,2,FALSE)</f>
        <v>3</v>
      </c>
      <c r="G18" s="37">
        <f t="shared" si="1"/>
        <v>26</v>
      </c>
      <c r="H18" s="10"/>
      <c r="I18" s="74"/>
      <c r="J18" s="74"/>
      <c r="K18" s="10"/>
      <c r="L18" s="74"/>
      <c r="M18" s="77"/>
      <c r="N18" s="37">
        <v>0</v>
      </c>
      <c r="O18" s="44">
        <f t="shared" si="0"/>
        <v>26</v>
      </c>
    </row>
    <row r="19" spans="1:15" ht="20.100000000000001" customHeight="1">
      <c r="A19" s="1" t="s">
        <v>8</v>
      </c>
      <c r="B19" s="18" t="s">
        <v>18</v>
      </c>
      <c r="C19" s="49" t="s">
        <v>28</v>
      </c>
      <c r="D19" s="55">
        <v>80</v>
      </c>
      <c r="E19" s="54">
        <v>24</v>
      </c>
      <c r="F19" s="30">
        <f>VLOOKUP(A19,Sheet1!$A$1:$B$19,2,FALSE)</f>
        <v>4</v>
      </c>
      <c r="G19" s="37">
        <f t="shared" si="1"/>
        <v>28</v>
      </c>
      <c r="H19" s="10"/>
      <c r="I19" s="74"/>
      <c r="J19" s="74"/>
      <c r="K19" s="10"/>
      <c r="L19" s="74"/>
      <c r="M19" s="77"/>
      <c r="N19" s="37">
        <v>0</v>
      </c>
      <c r="O19" s="44">
        <f t="shared" si="0"/>
        <v>28</v>
      </c>
    </row>
    <row r="20" spans="1:15" ht="20.100000000000001" customHeight="1">
      <c r="A20" s="1" t="s">
        <v>9</v>
      </c>
      <c r="B20" s="5" t="s">
        <v>17</v>
      </c>
      <c r="C20" s="48" t="s">
        <v>27</v>
      </c>
      <c r="D20" s="37">
        <v>80</v>
      </c>
      <c r="E20" s="54">
        <v>23</v>
      </c>
      <c r="F20" s="30">
        <f>VLOOKUP(A20,Sheet1!$A$1:$B$19,2,FALSE)</f>
        <v>0</v>
      </c>
      <c r="G20" s="37">
        <f t="shared" si="1"/>
        <v>23</v>
      </c>
      <c r="H20" s="10">
        <v>1</v>
      </c>
      <c r="I20" s="74"/>
      <c r="J20" s="74"/>
      <c r="K20" s="10"/>
      <c r="L20" s="74"/>
      <c r="M20" s="77"/>
      <c r="N20" s="37">
        <v>1</v>
      </c>
      <c r="O20" s="44">
        <f t="shared" si="0"/>
        <v>24</v>
      </c>
    </row>
    <row r="21" spans="1:15" ht="20.100000000000001" customHeight="1">
      <c r="A21" s="1" t="s">
        <v>57</v>
      </c>
      <c r="B21" s="79" t="s">
        <v>16</v>
      </c>
      <c r="C21" s="48" t="s">
        <v>49</v>
      </c>
      <c r="D21" s="81">
        <v>55</v>
      </c>
      <c r="E21" s="54"/>
      <c r="F21" s="30">
        <f>VLOOKUP(A21,Sheet1!$A$1:$B$19,2,FALSE)</f>
        <v>0</v>
      </c>
      <c r="G21" s="37">
        <f t="shared" si="1"/>
        <v>0</v>
      </c>
      <c r="H21" s="10"/>
      <c r="I21" s="74"/>
      <c r="J21" s="74"/>
      <c r="K21" s="10"/>
      <c r="L21" s="74"/>
      <c r="M21" s="77"/>
      <c r="N21" s="37">
        <v>0</v>
      </c>
      <c r="O21" s="44">
        <f t="shared" si="0"/>
        <v>0</v>
      </c>
    </row>
    <row r="22" spans="1:15" ht="20.100000000000001" customHeight="1">
      <c r="A22" s="1" t="s">
        <v>58</v>
      </c>
      <c r="B22" s="80"/>
      <c r="C22" s="48" t="s">
        <v>48</v>
      </c>
      <c r="D22" s="82"/>
      <c r="E22" s="6">
        <v>40</v>
      </c>
      <c r="F22" s="30"/>
      <c r="G22" s="38">
        <f t="shared" si="1"/>
        <v>40</v>
      </c>
      <c r="H22" s="10"/>
      <c r="I22" s="74"/>
      <c r="J22" s="74"/>
      <c r="K22" s="10"/>
      <c r="L22" s="74"/>
      <c r="M22" s="77"/>
      <c r="N22" s="38">
        <v>0</v>
      </c>
      <c r="O22" s="29">
        <f t="shared" si="0"/>
        <v>40</v>
      </c>
    </row>
    <row r="23" spans="1:15" ht="20.100000000000001" customHeight="1">
      <c r="A23" s="1" t="s">
        <v>55</v>
      </c>
      <c r="B23" s="80"/>
      <c r="C23" s="48" t="s">
        <v>50</v>
      </c>
      <c r="D23" s="37">
        <v>17</v>
      </c>
      <c r="E23" s="54">
        <v>6</v>
      </c>
      <c r="F23" s="30">
        <f>VLOOKUP(A23,Sheet1!$A$1:$B$19,2,FALSE)</f>
        <v>1</v>
      </c>
      <c r="G23" s="37">
        <f t="shared" si="1"/>
        <v>7</v>
      </c>
      <c r="H23" s="10"/>
      <c r="I23" s="74"/>
      <c r="J23" s="74"/>
      <c r="K23" s="10"/>
      <c r="L23" s="74"/>
      <c r="M23" s="77"/>
      <c r="N23" s="37">
        <v>0</v>
      </c>
      <c r="O23" s="44">
        <f t="shared" si="0"/>
        <v>7</v>
      </c>
    </row>
    <row r="24" spans="1:15" ht="20.100000000000001" customHeight="1" thickBot="1">
      <c r="A24" s="1" t="s">
        <v>56</v>
      </c>
      <c r="B24" s="80"/>
      <c r="C24" s="50" t="s">
        <v>51</v>
      </c>
      <c r="D24" s="37">
        <v>17</v>
      </c>
      <c r="E24" s="54">
        <v>5</v>
      </c>
      <c r="F24" s="30">
        <f>VLOOKUP(A24,Sheet1!$A$1:$B$19,2,FALSE)</f>
        <v>1</v>
      </c>
      <c r="G24" s="37">
        <f t="shared" si="1"/>
        <v>6</v>
      </c>
      <c r="H24" s="22">
        <v>1</v>
      </c>
      <c r="I24" s="75"/>
      <c r="J24" s="75"/>
      <c r="K24" s="13"/>
      <c r="L24" s="75"/>
      <c r="M24" s="78"/>
      <c r="N24" s="37">
        <v>1</v>
      </c>
      <c r="O24" s="44">
        <f t="shared" si="0"/>
        <v>7</v>
      </c>
    </row>
    <row r="25" spans="1:15" ht="20.100000000000001" customHeight="1" thickBot="1">
      <c r="A25" s="1"/>
      <c r="B25" s="3" t="s">
        <v>42</v>
      </c>
      <c r="C25" s="51" t="s">
        <v>43</v>
      </c>
      <c r="D25" s="39">
        <v>1035</v>
      </c>
      <c r="E25" s="34">
        <v>359</v>
      </c>
      <c r="F25" s="31">
        <f>SUM(F9:F24)</f>
        <v>27</v>
      </c>
      <c r="G25" s="39">
        <f t="shared" si="1"/>
        <v>386</v>
      </c>
      <c r="H25" s="11">
        <f>SUM(H9:H24)</f>
        <v>3</v>
      </c>
      <c r="I25" s="11">
        <f>I9</f>
        <v>1</v>
      </c>
      <c r="J25" s="11">
        <f>J9</f>
        <v>5</v>
      </c>
      <c r="K25" s="11"/>
      <c r="L25" s="11">
        <f>L9</f>
        <v>20</v>
      </c>
      <c r="M25" s="42"/>
      <c r="N25" s="39">
        <v>29</v>
      </c>
      <c r="O25" s="45">
        <f t="shared" si="0"/>
        <v>415</v>
      </c>
    </row>
    <row r="26" spans="1:15" ht="20.100000000000001" customHeight="1">
      <c r="A26" s="1" t="s">
        <v>10</v>
      </c>
      <c r="B26" s="2" t="s">
        <v>32</v>
      </c>
      <c r="C26" s="52" t="s">
        <v>21</v>
      </c>
      <c r="D26" s="56">
        <v>20</v>
      </c>
      <c r="E26" s="35">
        <v>7</v>
      </c>
      <c r="F26" s="30">
        <f>VLOOKUP(A26,Sheet1!$A$1:$B$19,2,FALSE)</f>
        <v>3</v>
      </c>
      <c r="G26" s="40">
        <f t="shared" si="1"/>
        <v>10</v>
      </c>
      <c r="H26" s="24"/>
      <c r="I26" s="24"/>
      <c r="J26" s="24"/>
      <c r="K26" s="59"/>
      <c r="L26" s="60">
        <v>1</v>
      </c>
      <c r="M26" s="62" t="s">
        <v>45</v>
      </c>
      <c r="N26" s="40">
        <v>0</v>
      </c>
      <c r="O26" s="46">
        <f t="shared" si="0"/>
        <v>10</v>
      </c>
    </row>
    <row r="27" spans="1:15" ht="20.100000000000001" customHeight="1">
      <c r="A27" s="1" t="s">
        <v>11</v>
      </c>
      <c r="B27" s="21" t="s">
        <v>33</v>
      </c>
      <c r="C27" s="53" t="s">
        <v>34</v>
      </c>
      <c r="D27" s="40">
        <v>26</v>
      </c>
      <c r="E27" s="35">
        <v>8</v>
      </c>
      <c r="F27" s="30">
        <f>VLOOKUP(A27,Sheet1!$A$1:$B$19,2,FALSE)</f>
        <v>2</v>
      </c>
      <c r="G27" s="40">
        <f t="shared" si="1"/>
        <v>10</v>
      </c>
      <c r="H27" s="23"/>
      <c r="I27" s="23"/>
      <c r="J27" s="23"/>
      <c r="K27" s="58"/>
      <c r="L27" s="61"/>
      <c r="M27" s="63"/>
      <c r="N27" s="40">
        <v>0</v>
      </c>
      <c r="O27" s="46">
        <f t="shared" si="0"/>
        <v>10</v>
      </c>
    </row>
    <row r="28" spans="1:15" ht="20.100000000000001" customHeight="1">
      <c r="A28" s="1"/>
      <c r="B28" s="5" t="s">
        <v>68</v>
      </c>
      <c r="C28" s="28" t="s">
        <v>65</v>
      </c>
      <c r="D28" s="40"/>
      <c r="E28" s="35"/>
      <c r="F28" s="32"/>
      <c r="G28" s="40">
        <f t="shared" si="1"/>
        <v>0</v>
      </c>
      <c r="H28" s="23"/>
      <c r="I28" s="23"/>
      <c r="J28" s="23"/>
      <c r="K28" s="58">
        <v>18</v>
      </c>
      <c r="L28" s="23"/>
      <c r="M28" s="26"/>
      <c r="N28" s="40">
        <v>0</v>
      </c>
      <c r="O28" s="46">
        <f t="shared" si="0"/>
        <v>0</v>
      </c>
    </row>
    <row r="29" spans="1:15" ht="20.100000000000001" customHeight="1" thickBot="1">
      <c r="A29" s="1"/>
      <c r="B29" s="21" t="s">
        <v>39</v>
      </c>
      <c r="C29" s="28" t="s">
        <v>66</v>
      </c>
      <c r="D29" s="41"/>
      <c r="E29" s="36"/>
      <c r="F29" s="33"/>
      <c r="G29" s="41">
        <f t="shared" si="1"/>
        <v>0</v>
      </c>
      <c r="H29" s="14"/>
      <c r="I29" s="14"/>
      <c r="J29" s="14"/>
      <c r="K29" s="14">
        <v>18</v>
      </c>
      <c r="L29" s="14"/>
      <c r="M29" s="43"/>
      <c r="N29" s="41">
        <v>0</v>
      </c>
      <c r="O29" s="47">
        <f t="shared" si="0"/>
        <v>0</v>
      </c>
    </row>
    <row r="30" spans="1:15" ht="20.100000000000001" customHeight="1" thickBot="1">
      <c r="A30" s="1"/>
      <c r="B30" s="3" t="s">
        <v>44</v>
      </c>
      <c r="C30" s="51" t="s">
        <v>43</v>
      </c>
      <c r="D30" s="39">
        <v>46</v>
      </c>
      <c r="E30" s="34">
        <v>15</v>
      </c>
      <c r="F30" s="31">
        <f>SUM(F26:F29)</f>
        <v>5</v>
      </c>
      <c r="G30" s="39">
        <f t="shared" si="1"/>
        <v>20</v>
      </c>
      <c r="H30" s="11">
        <v>0</v>
      </c>
      <c r="I30" s="11"/>
      <c r="J30" s="11">
        <v>0</v>
      </c>
      <c r="K30" s="11">
        <v>36</v>
      </c>
      <c r="L30" s="11">
        <v>1</v>
      </c>
      <c r="M30" s="42">
        <v>0</v>
      </c>
      <c r="N30" s="39">
        <v>37</v>
      </c>
      <c r="O30" s="45">
        <f t="shared" si="0"/>
        <v>57</v>
      </c>
    </row>
    <row r="31" spans="1:15" ht="20.100000000000001" customHeight="1" thickBot="1">
      <c r="A31" s="1"/>
      <c r="B31" s="64" t="s">
        <v>12</v>
      </c>
      <c r="C31" s="65"/>
      <c r="D31" s="39">
        <v>1081</v>
      </c>
      <c r="E31" s="34">
        <v>374</v>
      </c>
      <c r="F31" s="34">
        <f>SUM(F25,F30)</f>
        <v>32</v>
      </c>
      <c r="G31" s="39">
        <f t="shared" si="1"/>
        <v>406</v>
      </c>
      <c r="H31" s="11">
        <f>SUM(H25,H30)</f>
        <v>3</v>
      </c>
      <c r="I31" s="11">
        <f>SUM(I25,I30)</f>
        <v>1</v>
      </c>
      <c r="J31" s="11">
        <f>SUM(J25,J30)</f>
        <v>5</v>
      </c>
      <c r="K31" s="11">
        <f>SUM(K25,K30)</f>
        <v>36</v>
      </c>
      <c r="L31" s="11">
        <f>SUM(L25,L30)</f>
        <v>21</v>
      </c>
      <c r="M31" s="42">
        <v>0</v>
      </c>
      <c r="N31" s="39">
        <v>66</v>
      </c>
      <c r="O31" s="45">
        <f t="shared" si="0"/>
        <v>472</v>
      </c>
    </row>
    <row r="32" spans="1:15">
      <c r="B32" s="57" t="s">
        <v>70</v>
      </c>
      <c r="C32" s="19"/>
      <c r="D32" s="19"/>
    </row>
    <row r="34" spans="3:15"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</row>
  </sheetData>
  <mergeCells count="28">
    <mergeCell ref="B2:O2"/>
    <mergeCell ref="M3:O3"/>
    <mergeCell ref="B4:C8"/>
    <mergeCell ref="E4:G4"/>
    <mergeCell ref="H4:N4"/>
    <mergeCell ref="O4:O8"/>
    <mergeCell ref="G5:G8"/>
    <mergeCell ref="E5:F5"/>
    <mergeCell ref="E6:F6"/>
    <mergeCell ref="H5:M5"/>
    <mergeCell ref="N5:N8"/>
    <mergeCell ref="H6:K6"/>
    <mergeCell ref="L6:M6"/>
    <mergeCell ref="L26:L27"/>
    <mergeCell ref="M26:M27"/>
    <mergeCell ref="B31:C31"/>
    <mergeCell ref="E7:E8"/>
    <mergeCell ref="D4:D8"/>
    <mergeCell ref="F7:F8"/>
    <mergeCell ref="M7:M8"/>
    <mergeCell ref="I9:I24"/>
    <mergeCell ref="J9:J24"/>
    <mergeCell ref="L9:L24"/>
    <mergeCell ref="M9:M24"/>
    <mergeCell ref="B21:B24"/>
    <mergeCell ref="D21:D22"/>
    <mergeCell ref="H7:K7"/>
    <mergeCell ref="L7:L8"/>
  </mergeCells>
  <phoneticPr fontId="1" type="noConversion"/>
  <printOptions horizontalCentered="1"/>
  <pageMargins left="0.25" right="0.25" top="0.75" bottom="0.75" header="0.3" footer="0.3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A20" sqref="A20:XFD24"/>
    </sheetView>
  </sheetViews>
  <sheetFormatPr defaultRowHeight="16.5"/>
  <sheetData>
    <row r="1" spans="1:2">
      <c r="A1" t="s">
        <v>1</v>
      </c>
      <c r="B1">
        <v>2</v>
      </c>
    </row>
    <row r="2" spans="1:2">
      <c r="A2" t="s">
        <v>2</v>
      </c>
      <c r="B2">
        <v>4</v>
      </c>
    </row>
    <row r="3" spans="1:2">
      <c r="A3" t="s">
        <v>3</v>
      </c>
      <c r="B3">
        <v>1</v>
      </c>
    </row>
    <row r="4" spans="1:2">
      <c r="A4" t="s">
        <v>80</v>
      </c>
      <c r="B4">
        <v>0</v>
      </c>
    </row>
    <row r="5" spans="1:2">
      <c r="A5" t="s">
        <v>81</v>
      </c>
      <c r="B5">
        <v>0</v>
      </c>
    </row>
    <row r="6" spans="1:2">
      <c r="A6" t="s">
        <v>52</v>
      </c>
      <c r="B6">
        <v>1</v>
      </c>
    </row>
    <row r="7" spans="1:2">
      <c r="A7" t="s">
        <v>53</v>
      </c>
      <c r="B7">
        <v>2</v>
      </c>
    </row>
    <row r="8" spans="1:2">
      <c r="A8" t="s">
        <v>54</v>
      </c>
      <c r="B8">
        <v>2</v>
      </c>
    </row>
    <row r="9" spans="1:2">
      <c r="A9" t="s">
        <v>4</v>
      </c>
      <c r="B9">
        <v>3</v>
      </c>
    </row>
    <row r="10" spans="1:2">
      <c r="A10" t="s">
        <v>5</v>
      </c>
      <c r="B10">
        <v>1</v>
      </c>
    </row>
    <row r="11" spans="1:2">
      <c r="A11" t="s">
        <v>6</v>
      </c>
      <c r="B11">
        <v>2</v>
      </c>
    </row>
    <row r="12" spans="1:2">
      <c r="A12" t="s">
        <v>7</v>
      </c>
      <c r="B12">
        <v>3</v>
      </c>
    </row>
    <row r="13" spans="1:2">
      <c r="A13" t="s">
        <v>8</v>
      </c>
      <c r="B13">
        <v>4</v>
      </c>
    </row>
    <row r="14" spans="1:2">
      <c r="A14" t="s">
        <v>9</v>
      </c>
      <c r="B14">
        <v>0</v>
      </c>
    </row>
    <row r="15" spans="1:2">
      <c r="A15" t="s">
        <v>57</v>
      </c>
      <c r="B15">
        <v>0</v>
      </c>
    </row>
    <row r="16" spans="1:2">
      <c r="A16" t="s">
        <v>55</v>
      </c>
      <c r="B16">
        <v>1</v>
      </c>
    </row>
    <row r="17" spans="1:2">
      <c r="A17" t="s">
        <v>56</v>
      </c>
      <c r="B17">
        <v>1</v>
      </c>
    </row>
    <row r="18" spans="1:2">
      <c r="A18" t="s">
        <v>10</v>
      </c>
      <c r="B18">
        <v>3</v>
      </c>
    </row>
    <row r="19" spans="1:2">
      <c r="A19" t="s">
        <v>11</v>
      </c>
      <c r="B19">
        <v>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2022학년도 모집인원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정호경</cp:lastModifiedBy>
  <cp:lastPrinted>2020-03-25T13:28:47Z</cp:lastPrinted>
  <dcterms:created xsi:type="dcterms:W3CDTF">2017-12-06T04:13:44Z</dcterms:created>
  <dcterms:modified xsi:type="dcterms:W3CDTF">2021-12-29T12:56:11Z</dcterms:modified>
</cp:coreProperties>
</file>